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1325"/>
  </bookViews>
  <sheets>
    <sheet name="VENIT INITIAL 2026" sheetId="1" r:id="rId1"/>
  </sheets>
  <externalReferences>
    <externalReference r:id="rId2"/>
  </externalReferences>
  <definedNames>
    <definedName name="_xlnm.Database" hidden="1">#REF!</definedName>
    <definedName name="_xlnm.Print_Area" localSheetId="0">'VENIT INITIAL 2026'!$A$1:$P$319</definedName>
    <definedName name="_xlnm.Print_Titles" localSheetId="0">'VENIT INITIAL 2026'!$11:$13</definedName>
  </definedNames>
  <calcPr calcId="145621" fullCalcOnLoad="1"/>
</workbook>
</file>

<file path=xl/calcChain.xml><?xml version="1.0" encoding="utf-8"?>
<calcChain xmlns="http://schemas.openxmlformats.org/spreadsheetml/2006/main">
  <c r="E298" i="1" l="1"/>
  <c r="E297" i="1"/>
  <c r="E231" i="1"/>
  <c r="P230" i="1"/>
  <c r="O230" i="1"/>
  <c r="O226" i="1" s="1"/>
  <c r="O225" i="1" s="1"/>
  <c r="N230" i="1"/>
  <c r="N226" i="1" s="1"/>
  <c r="N225" i="1" s="1"/>
  <c r="M230" i="1"/>
  <c r="L230" i="1"/>
  <c r="K230" i="1"/>
  <c r="J230" i="1"/>
  <c r="G230" i="1"/>
  <c r="F230" i="1"/>
  <c r="E230" i="1"/>
  <c r="P226" i="1"/>
  <c r="M226" i="1"/>
  <c r="L226" i="1"/>
  <c r="K226" i="1"/>
  <c r="J226" i="1"/>
  <c r="E226" i="1"/>
  <c r="E225" i="1" s="1"/>
  <c r="P225" i="1"/>
  <c r="M225" i="1"/>
  <c r="L225" i="1"/>
  <c r="K225" i="1"/>
  <c r="J225" i="1"/>
  <c r="G225" i="1"/>
  <c r="J222" i="1"/>
  <c r="J221" i="1" s="1"/>
  <c r="J220" i="1" s="1"/>
  <c r="J217" i="1"/>
  <c r="E215" i="1"/>
  <c r="E214" i="1" s="1"/>
  <c r="E213" i="1" s="1"/>
  <c r="E212" i="1" s="1"/>
  <c r="E211" i="1" s="1"/>
  <c r="E210" i="1" s="1"/>
  <c r="P214" i="1"/>
  <c r="O214" i="1"/>
  <c r="O213" i="1" s="1"/>
  <c r="O212" i="1" s="1"/>
  <c r="O211" i="1" s="1"/>
  <c r="O210" i="1" s="1"/>
  <c r="N214" i="1"/>
  <c r="N213" i="1" s="1"/>
  <c r="N212" i="1" s="1"/>
  <c r="N211" i="1" s="1"/>
  <c r="M214" i="1"/>
  <c r="L214" i="1"/>
  <c r="K214" i="1"/>
  <c r="J214" i="1"/>
  <c r="G214" i="1"/>
  <c r="F214" i="1"/>
  <c r="P213" i="1"/>
  <c r="P212" i="1" s="1"/>
  <c r="P211" i="1" s="1"/>
  <c r="P210" i="1" s="1"/>
  <c r="M213" i="1"/>
  <c r="L213" i="1"/>
  <c r="K213" i="1"/>
  <c r="J213" i="1"/>
  <c r="G213" i="1"/>
  <c r="G212" i="1" s="1"/>
  <c r="G211" i="1" s="1"/>
  <c r="G210" i="1" s="1"/>
  <c r="F213" i="1"/>
  <c r="F212" i="1" s="1"/>
  <c r="F211" i="1" s="1"/>
  <c r="F210" i="1" s="1"/>
  <c r="M212" i="1"/>
  <c r="L212" i="1"/>
  <c r="K212" i="1"/>
  <c r="K211" i="1" s="1"/>
  <c r="K210" i="1" s="1"/>
  <c r="J212" i="1"/>
  <c r="J211" i="1" s="1"/>
  <c r="M211" i="1"/>
  <c r="M210" i="1" s="1"/>
  <c r="L211" i="1"/>
  <c r="L210" i="1" s="1"/>
  <c r="E209" i="1"/>
  <c r="E205" i="1" s="1"/>
  <c r="E201" i="1" s="1"/>
  <c r="E200" i="1" s="1"/>
  <c r="E207" i="1"/>
  <c r="P205" i="1"/>
  <c r="O205" i="1"/>
  <c r="N205" i="1"/>
  <c r="M205" i="1"/>
  <c r="L205" i="1"/>
  <c r="K205" i="1"/>
  <c r="J205" i="1"/>
  <c r="P201" i="1"/>
  <c r="O201" i="1"/>
  <c r="N201" i="1"/>
  <c r="M201" i="1"/>
  <c r="L201" i="1"/>
  <c r="K201" i="1"/>
  <c r="J201" i="1"/>
  <c r="P200" i="1"/>
  <c r="O200" i="1"/>
  <c r="N200" i="1"/>
  <c r="M200" i="1"/>
  <c r="L200" i="1"/>
  <c r="K200" i="1"/>
  <c r="J200" i="1"/>
  <c r="J198" i="1"/>
  <c r="J197" i="1"/>
  <c r="J196" i="1" s="1"/>
  <c r="E194" i="1"/>
  <c r="E193" i="1"/>
  <c r="E192" i="1" s="1"/>
  <c r="P192" i="1"/>
  <c r="O192" i="1"/>
  <c r="N192" i="1"/>
  <c r="M192" i="1"/>
  <c r="L192" i="1"/>
  <c r="K192" i="1"/>
  <c r="J192" i="1"/>
  <c r="G192" i="1"/>
  <c r="F192" i="1"/>
  <c r="E185" i="1"/>
  <c r="E183" i="1"/>
  <c r="E182" i="1"/>
  <c r="E181" i="1"/>
  <c r="E173" i="1"/>
  <c r="P171" i="1"/>
  <c r="P170" i="1" s="1"/>
  <c r="O171" i="1"/>
  <c r="O170" i="1" s="1"/>
  <c r="N171" i="1"/>
  <c r="N170" i="1" s="1"/>
  <c r="N158" i="1" s="1"/>
  <c r="N152" i="1" s="1"/>
  <c r="N151" i="1" s="1"/>
  <c r="M171" i="1"/>
  <c r="L171" i="1"/>
  <c r="K171" i="1"/>
  <c r="J171" i="1"/>
  <c r="G171" i="1"/>
  <c r="F171" i="1"/>
  <c r="F170" i="1" s="1"/>
  <c r="E171" i="1"/>
  <c r="E170" i="1" s="1"/>
  <c r="M170" i="1"/>
  <c r="L170" i="1"/>
  <c r="K170" i="1"/>
  <c r="J170" i="1"/>
  <c r="G170" i="1"/>
  <c r="P168" i="1"/>
  <c r="O168" i="1"/>
  <c r="N168" i="1"/>
  <c r="J168" i="1"/>
  <c r="E162" i="1"/>
  <c r="P161" i="1"/>
  <c r="O161" i="1"/>
  <c r="N161" i="1"/>
  <c r="M161" i="1"/>
  <c r="L161" i="1"/>
  <c r="K161" i="1"/>
  <c r="J161" i="1"/>
  <c r="E161" i="1"/>
  <c r="E160" i="1" s="1"/>
  <c r="E159" i="1" s="1"/>
  <c r="P160" i="1"/>
  <c r="P159" i="1" s="1"/>
  <c r="O160" i="1"/>
  <c r="O159" i="1" s="1"/>
  <c r="N160" i="1"/>
  <c r="M160" i="1"/>
  <c r="L160" i="1"/>
  <c r="K160" i="1"/>
  <c r="J160" i="1"/>
  <c r="G160" i="1"/>
  <c r="G159" i="1" s="1"/>
  <c r="G158" i="1" s="1"/>
  <c r="G152" i="1" s="1"/>
  <c r="G151" i="1" s="1"/>
  <c r="F160" i="1"/>
  <c r="F159" i="1" s="1"/>
  <c r="N159" i="1"/>
  <c r="M159" i="1"/>
  <c r="L159" i="1"/>
  <c r="K159" i="1"/>
  <c r="K158" i="1" s="1"/>
  <c r="K152" i="1" s="1"/>
  <c r="K151" i="1" s="1"/>
  <c r="J159" i="1"/>
  <c r="J158" i="1" s="1"/>
  <c r="J152" i="1" s="1"/>
  <c r="M158" i="1"/>
  <c r="M152" i="1" s="1"/>
  <c r="M151" i="1" s="1"/>
  <c r="L158" i="1"/>
  <c r="L152" i="1" s="1"/>
  <c r="L151" i="1" s="1"/>
  <c r="E149" i="1"/>
  <c r="J148" i="1"/>
  <c r="E148" i="1"/>
  <c r="E91" i="1"/>
  <c r="E80" i="1"/>
  <c r="E77" i="1" s="1"/>
  <c r="E71" i="1" s="1"/>
  <c r="E70" i="1" s="1"/>
  <c r="E79" i="1"/>
  <c r="P77" i="1"/>
  <c r="P71" i="1" s="1"/>
  <c r="P70" i="1" s="1"/>
  <c r="O77" i="1"/>
  <c r="O71" i="1" s="1"/>
  <c r="O70" i="1" s="1"/>
  <c r="N77" i="1"/>
  <c r="M77" i="1"/>
  <c r="L77" i="1"/>
  <c r="K77" i="1"/>
  <c r="J77" i="1"/>
  <c r="G77" i="1"/>
  <c r="F77" i="1"/>
  <c r="F71" i="1" s="1"/>
  <c r="F70" i="1" s="1"/>
  <c r="P72" i="1"/>
  <c r="O72" i="1"/>
  <c r="N72" i="1"/>
  <c r="N71" i="1" s="1"/>
  <c r="N70" i="1" s="1"/>
  <c r="M72" i="1"/>
  <c r="L72" i="1"/>
  <c r="L71" i="1" s="1"/>
  <c r="L70" i="1" s="1"/>
  <c r="K72" i="1"/>
  <c r="J72" i="1"/>
  <c r="M71" i="1"/>
  <c r="K71" i="1"/>
  <c r="J71" i="1"/>
  <c r="J70" i="1" s="1"/>
  <c r="G71" i="1"/>
  <c r="G70" i="1" s="1"/>
  <c r="M70" i="1"/>
  <c r="K70" i="1"/>
  <c r="E63" i="1"/>
  <c r="P61" i="1"/>
  <c r="O61" i="1"/>
  <c r="O60" i="1" s="1"/>
  <c r="N61" i="1"/>
  <c r="N60" i="1" s="1"/>
  <c r="M61" i="1"/>
  <c r="M60" i="1" s="1"/>
  <c r="L61" i="1"/>
  <c r="K61" i="1"/>
  <c r="J61" i="1"/>
  <c r="G61" i="1"/>
  <c r="F61" i="1"/>
  <c r="E61" i="1"/>
  <c r="P60" i="1"/>
  <c r="L60" i="1"/>
  <c r="K60" i="1"/>
  <c r="J60" i="1"/>
  <c r="E60" i="1" s="1"/>
  <c r="G60" i="1"/>
  <c r="F60" i="1"/>
  <c r="E58" i="1"/>
  <c r="E57" i="1"/>
  <c r="E56" i="1"/>
  <c r="P55" i="1"/>
  <c r="O55" i="1"/>
  <c r="N55" i="1"/>
  <c r="M55" i="1"/>
  <c r="L55" i="1"/>
  <c r="K55" i="1"/>
  <c r="J55" i="1"/>
  <c r="G55" i="1"/>
  <c r="F55" i="1"/>
  <c r="E55" i="1"/>
  <c r="E48" i="1"/>
  <c r="E46" i="1"/>
  <c r="E34" i="1" s="1"/>
  <c r="E33" i="1" s="1"/>
  <c r="E45" i="1"/>
  <c r="E44" i="1"/>
  <c r="E36" i="1"/>
  <c r="P34" i="1"/>
  <c r="O34" i="1"/>
  <c r="N34" i="1"/>
  <c r="N33" i="1" s="1"/>
  <c r="M34" i="1"/>
  <c r="M33" i="1" s="1"/>
  <c r="L34" i="1"/>
  <c r="L33" i="1" s="1"/>
  <c r="K34" i="1"/>
  <c r="K33" i="1" s="1"/>
  <c r="K21" i="1" s="1"/>
  <c r="K15" i="1" s="1"/>
  <c r="K14" i="1" s="1"/>
  <c r="J34" i="1"/>
  <c r="G34" i="1"/>
  <c r="F34" i="1"/>
  <c r="P33" i="1"/>
  <c r="O33" i="1"/>
  <c r="J33" i="1"/>
  <c r="G33" i="1"/>
  <c r="F33" i="1"/>
  <c r="P31" i="1"/>
  <c r="O31" i="1"/>
  <c r="N31" i="1"/>
  <c r="J31" i="1"/>
  <c r="E25" i="1"/>
  <c r="P24" i="1"/>
  <c r="O24" i="1"/>
  <c r="N24" i="1"/>
  <c r="M24" i="1"/>
  <c r="L24" i="1"/>
  <c r="K24" i="1"/>
  <c r="J24" i="1"/>
  <c r="E24" i="1"/>
  <c r="P23" i="1"/>
  <c r="O23" i="1"/>
  <c r="O22" i="1" s="1"/>
  <c r="O21" i="1" s="1"/>
  <c r="O15" i="1" s="1"/>
  <c r="O14" i="1" s="1"/>
  <c r="N23" i="1"/>
  <c r="N22" i="1" s="1"/>
  <c r="N21" i="1" s="1"/>
  <c r="N15" i="1" s="1"/>
  <c r="N14" i="1" s="1"/>
  <c r="M23" i="1"/>
  <c r="M22" i="1" s="1"/>
  <c r="L23" i="1"/>
  <c r="L22" i="1" s="1"/>
  <c r="K23" i="1"/>
  <c r="J23" i="1"/>
  <c r="G23" i="1"/>
  <c r="F23" i="1"/>
  <c r="E23" i="1"/>
  <c r="E22" i="1" s="1"/>
  <c r="E21" i="1" s="1"/>
  <c r="E15" i="1" s="1"/>
  <c r="E14" i="1" s="1"/>
  <c r="P22" i="1"/>
  <c r="P21" i="1" s="1"/>
  <c r="P15" i="1" s="1"/>
  <c r="P14" i="1" s="1"/>
  <c r="K22" i="1"/>
  <c r="J22" i="1"/>
  <c r="G22" i="1"/>
  <c r="G21" i="1" s="1"/>
  <c r="G15" i="1" s="1"/>
  <c r="F22" i="1"/>
  <c r="F21" i="1" s="1"/>
  <c r="F15" i="1" s="1"/>
  <c r="J21" i="1"/>
  <c r="J15" i="1" s="1"/>
  <c r="J14" i="1" s="1"/>
  <c r="F14" i="1" l="1"/>
  <c r="F158" i="1"/>
  <c r="F152" i="1" s="1"/>
  <c r="F151" i="1" s="1"/>
  <c r="P158" i="1"/>
  <c r="P152" i="1" s="1"/>
  <c r="P151" i="1" s="1"/>
  <c r="J210" i="1"/>
  <c r="G14" i="1"/>
  <c r="E158" i="1"/>
  <c r="E152" i="1" s="1"/>
  <c r="E151" i="1" s="1"/>
  <c r="N210" i="1"/>
  <c r="L21" i="1"/>
  <c r="L15" i="1" s="1"/>
  <c r="L14" i="1" s="1"/>
  <c r="M21" i="1"/>
  <c r="M15" i="1" s="1"/>
  <c r="M14" i="1" s="1"/>
  <c r="J151" i="1"/>
  <c r="O158" i="1"/>
  <c r="O152" i="1" s="1"/>
  <c r="O151" i="1" s="1"/>
</calcChain>
</file>

<file path=xl/sharedStrings.xml><?xml version="1.0" encoding="utf-8"?>
<sst xmlns="http://schemas.openxmlformats.org/spreadsheetml/2006/main" count="1416" uniqueCount="299">
  <si>
    <t>JUDEŢUL: BOTOSANI</t>
  </si>
  <si>
    <t>ORDONATOR PRINCIPAL DE CREDITE</t>
  </si>
  <si>
    <t>Unitatea administrativ - teritorială : DOROHOI</t>
  </si>
  <si>
    <t>PRIMAR</t>
  </si>
  <si>
    <t xml:space="preserve">     DIRECTOR EXECUTIV</t>
  </si>
  <si>
    <t>Instituţia publică:                      SPITALUL MUNICIPAL ACADEMICIAN LEON DANAILA  DOROHOI</t>
  </si>
  <si>
    <t>Formular:</t>
  </si>
  <si>
    <t xml:space="preserve">BUGETUL INSTITUŢIILOR PUBLICE ŞI ACTIVITĂŢILOR FINANŢATE INTEGRAL </t>
  </si>
  <si>
    <t>SAU PARŢIAL DIN VENITURI PROPRII, PE ANUL 2026  - VENITURI</t>
  </si>
  <si>
    <t xml:space="preserve"> - mii lei -</t>
  </si>
  <si>
    <t>D E N U M I R E A     I N D I C A T O R I L O R</t>
  </si>
  <si>
    <t>Cod indicator</t>
  </si>
  <si>
    <t>Buget 2026</t>
  </si>
  <si>
    <t>Estimari</t>
  </si>
  <si>
    <t>PREVEDERI ANUALE</t>
  </si>
  <si>
    <t>PREVEDERI TRIMESTRIALE</t>
  </si>
  <si>
    <t xml:space="preserve">TOTAL
 </t>
  </si>
  <si>
    <t>RECTIFICARI
VIRARI</t>
  </si>
  <si>
    <t>TOTAL
BUGET</t>
  </si>
  <si>
    <t xml:space="preserve">Trim I
</t>
  </si>
  <si>
    <t>Trim II
total</t>
  </si>
  <si>
    <t>Trim III
total</t>
  </si>
  <si>
    <t>Trim IV
total</t>
  </si>
  <si>
    <t>TOTAL VENITURI (cod 00.02+00.15+00.16+00.17+45.10)</t>
  </si>
  <si>
    <t>00.01</t>
  </si>
  <si>
    <t>I.  VENITURI CURENTE ( cod 00.03+00.12)</t>
  </si>
  <si>
    <t>00.02</t>
  </si>
  <si>
    <t>A.   VENITURI FISCALE (cod 00.10)</t>
  </si>
  <si>
    <t>00.03</t>
  </si>
  <si>
    <t>A4.  IMPOZITE SI TAXE PE BUNURI SI SERVICII (cod 15.10)</t>
  </si>
  <si>
    <t>00.10</t>
  </si>
  <si>
    <t>Taxe pe servicii specifice (cod 15.10.01+15.10.50)</t>
  </si>
  <si>
    <t>15.10</t>
  </si>
  <si>
    <t>Impozit pe spectacole</t>
  </si>
  <si>
    <t>15.10.01</t>
  </si>
  <si>
    <t>Alte taxe pe servicii specifice</t>
  </si>
  <si>
    <t>15.10.50</t>
  </si>
  <si>
    <t>C.   VENITURI NEFISCALE ( cod 00.13+00.14)</t>
  </si>
  <si>
    <t>00.12</t>
  </si>
  <si>
    <t>C1.  VENITURI DIN PROPRIETATE (cod 30.10+31.10)</t>
  </si>
  <si>
    <t>00.13</t>
  </si>
  <si>
    <t xml:space="preserve">Venituri din proprietate  (cod 30.10.05+30.10.08+30.10.09+30.10.50) </t>
  </si>
  <si>
    <t>30.10</t>
  </si>
  <si>
    <t>Venituri din concesiuni si inchirieri (cod 30.10.05.30)</t>
  </si>
  <si>
    <t>30.10.05</t>
  </si>
  <si>
    <t>Alte venituri din concesiuni si inchirieri de catre institutiile publice</t>
  </si>
  <si>
    <t>30.10.05.30</t>
  </si>
  <si>
    <t xml:space="preserve">Venituri din dividende  ( cod 30.10.08.02+ 30.10.08.03)  </t>
  </si>
  <si>
    <t>30.10.08</t>
  </si>
  <si>
    <t>Venituri din dividende de la alţi plătitori*)</t>
  </si>
  <si>
    <t>30.10.08.02</t>
  </si>
  <si>
    <t>X</t>
  </si>
  <si>
    <t>Dividente de virat de către societăţile şi companiile naţionale şi societăţile cu capital majoritar de stat*)</t>
  </si>
  <si>
    <t>30.10.08.03</t>
  </si>
  <si>
    <t>Venituri din utilizarea pasunilor comunale</t>
  </si>
  <si>
    <t>30.10.09</t>
  </si>
  <si>
    <t>Alte venituri din proprietate</t>
  </si>
  <si>
    <t>30.10.50</t>
  </si>
  <si>
    <t xml:space="preserve"> Venituri din dobanzi(cod31.10.03)</t>
  </si>
  <si>
    <t>31.10</t>
  </si>
  <si>
    <t>Alte venituri din dobanzi</t>
  </si>
  <si>
    <t>31.10.03</t>
  </si>
  <si>
    <t>C2.  VANZARI DE BUNURI SI SERVICII (cod 33.10+34.10+35.10+36.10+37.10)</t>
  </si>
  <si>
    <t>00.14</t>
  </si>
  <si>
    <t xml:space="preserve">Venituri din prestari de servicii si alte activitati (cod 33.10.05+33.10.08+33.10.09+33.10.13+33.10.14+33.10.16+33.10.17+33.10.19+33.10.20+33.10.21+33.10.30 la 33.10.32+33.10.50) </t>
  </si>
  <si>
    <t>33.10</t>
  </si>
  <si>
    <t>Taxe si alte venituri in  învăţământ</t>
  </si>
  <si>
    <t>33.10.05</t>
  </si>
  <si>
    <t>Venituri din prestări de servicii</t>
  </si>
  <si>
    <t>33.10.08</t>
  </si>
  <si>
    <t>Taxe şi alte venituri din protecţia mediului</t>
  </si>
  <si>
    <t>33.10.09</t>
  </si>
  <si>
    <t>Contributia de intretinere a persoanelor asistate</t>
  </si>
  <si>
    <t>33.10.13</t>
  </si>
  <si>
    <t>Contributia elevilor si studentilor pentru internate, camine si cantine</t>
  </si>
  <si>
    <t>33.10.14</t>
  </si>
  <si>
    <t>Venituri din valorificarea produselor obtinute din activitatea proprie sau anexa</t>
  </si>
  <si>
    <t>33.10.16</t>
  </si>
  <si>
    <t>Venituri din organizarea de cursuri de calificare si conversie profesionala, specializare si perfectionare</t>
  </si>
  <si>
    <t>33.10.17</t>
  </si>
  <si>
    <t>Venituri din serbari si spectacole scolare, manifestari culturale, artistice si sportive</t>
  </si>
  <si>
    <t>33.10.19</t>
  </si>
  <si>
    <t>Venituri din cercetare</t>
  </si>
  <si>
    <t>33.10.20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</si>
  <si>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</si>
  <si>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</si>
  <si>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</si>
  <si>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</si>
  <si>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</si>
  <si>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</si>
  <si>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</si>
  <si>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</si>
  <si>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Alte venituri din prestari de servicii si alte activitati</t>
  </si>
  <si>
    <t>33.10.50</t>
  </si>
  <si>
    <t>Venituri din taxe administrative, eliberari permise (cod 34.10.50)</t>
  </si>
  <si>
    <t>34.10</t>
  </si>
  <si>
    <t>Alte venituri din taxe administrative, eliberari permise</t>
  </si>
  <si>
    <t>34.10.50</t>
  </si>
  <si>
    <t>Amenzi, penalitati si confiscari (cod 35.10.50)</t>
  </si>
  <si>
    <t>35.10</t>
  </si>
  <si>
    <t>Alte amenzi, penalitati si confiscari</t>
  </si>
  <si>
    <t>35.10.50</t>
  </si>
  <si>
    <t>Diverse venituri (cod 36.10.50)</t>
  </si>
  <si>
    <t>36.10</t>
  </si>
  <si>
    <t>Alte venituri</t>
  </si>
  <si>
    <t>36.10.50</t>
  </si>
  <si>
    <t>Transferuri voluntare, altele decât subvenţiile (cod 37.10.01 + 37.10.03 + 37.10.04 + 37.10.50)</t>
  </si>
  <si>
    <t>37.10</t>
  </si>
  <si>
    <t>Donaţii şi sponsorizări</t>
  </si>
  <si>
    <t>37.10.01</t>
  </si>
  <si>
    <t>x</t>
  </si>
  <si>
    <t>Vărsăminte din sectiunea de funcţionare pentru finanţarea secţiunii  de dezvoltare a bugetului local(cu semnul minus)</t>
  </si>
  <si>
    <t>37.10.03</t>
  </si>
  <si>
    <t xml:space="preserve">Vărsăminte din secţiunea de funcţionare </t>
  </si>
  <si>
    <t>37.10.04</t>
  </si>
  <si>
    <t>Alte transferuri voluntare</t>
  </si>
  <si>
    <t>37.10.50</t>
  </si>
  <si>
    <t xml:space="preserve">II. VENITURI DIN CAPITAL (cod 39.10)                 </t>
  </si>
  <si>
    <t>00.15</t>
  </si>
  <si>
    <t>Venituri din valorificarea unor bunuri (cod 39.10.01+39.10.50)</t>
  </si>
  <si>
    <t>39.10</t>
  </si>
  <si>
    <t>Venituri din valorificarea unor bunuri ale institutiilor publice</t>
  </si>
  <si>
    <t>39.10.01</t>
  </si>
  <si>
    <t>Alte venituri din valorificarea unor bunuri</t>
  </si>
  <si>
    <t>39.10.50</t>
  </si>
  <si>
    <t>III. OPERAŢIUNI FINANCIARE   (cod 40.10)</t>
  </si>
  <si>
    <t>00.16</t>
  </si>
  <si>
    <t>Încasări din rambursarea împrumuturilor acordate (cod 40.10.16)</t>
  </si>
  <si>
    <t>40.10</t>
  </si>
  <si>
    <t>Sume utilizate din excedentul anului precedent pentru efectuarea de cheltuieli (cod. 40.10.15.01+40.10.15.02)</t>
  </si>
  <si>
    <t>40.10.15</t>
  </si>
  <si>
    <t xml:space="preserve">Sume utilizate de administratiile locale din excedentul anului precedent pentru sectiunea de funcţionare </t>
  </si>
  <si>
    <t>40.10.15.01</t>
  </si>
  <si>
    <t xml:space="preserve">Sume utilizate de administratiile locale din excedentul anului precedent pentru sectiunea de dezvoltare </t>
  </si>
  <si>
    <t>40.10.15.02</t>
  </si>
  <si>
    <t>Sume primite în cadrul mecanismului decontării cererilor de plată*)</t>
  </si>
  <si>
    <t>40.10.16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</si>
  <si>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</si>
  <si>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</si>
  <si>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</si>
  <si>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</si>
  <si>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42.10.11+42.10.39+42.10.43+42.10.62)</t>
  </si>
  <si>
    <t>42.10</t>
  </si>
  <si>
    <t>Subventii de la bugetul de stat pentru spitale</t>
  </si>
  <si>
    <t>42.10.11</t>
  </si>
  <si>
    <t>Subventii de la bugetul de stat catre institutii publice finantate partial sau integral din venituri proprii pentru proiecte finantate din FEN postaderare</t>
  </si>
  <si>
    <t>42.10.39</t>
  </si>
  <si>
    <t>Sume primite de institutiile publice si activitatile finantate integral sau partial din venituri proprii in cadrul programelor FEGA implementate de APIA</t>
  </si>
  <si>
    <t>42.10.43</t>
  </si>
  <si>
    <t>Sume alocate din bugetul de stat aferente corecţiilor financiare</t>
  </si>
  <si>
    <t>42.10.62</t>
  </si>
  <si>
    <t>SUBVENTII DE LA ALTE ADMINISTRATII (cod 43.10.09+43.10.10+43.10.14+43.10.15+43.10.16+43.10.17+43.10.19)</t>
  </si>
  <si>
    <t>43.10</t>
  </si>
  <si>
    <t>Subvenţii pentru instituţii publice</t>
  </si>
  <si>
    <t>43.10.09</t>
  </si>
  <si>
    <t xml:space="preserve">Subvenţii din bugetele locale pentru finanţarea cheltuielilor curente din domeniul sănătăţii </t>
  </si>
  <si>
    <t>43.10.10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</si>
  <si>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</si>
  <si>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</si>
  <si>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</si>
  <si>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</si>
  <si>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</si>
  <si>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</si>
  <si>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</si>
  <si>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</si>
  <si>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</si>
  <si>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</si>
  <si>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</si>
  <si>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</si>
  <si>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Ministerului Sănătăţii către bugetele locale pentru finanţarea investiţiilor în sănătate (cod 43.10.17.01+43.10.17.02+43.10.17.03)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</si>
  <si>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</si>
  <si>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</si>
  <si>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</si>
  <si>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Sume din veniturile proprii ale Ministerului Sănătăţii către bugetele locale pentru finanţarea reparaţiilor capitale în sănătate</t>
  </si>
  <si>
    <t>43.10.17.02</t>
  </si>
  <si>
    <t>Sume din veniturile proprii ale Ministerului Sănătăţii către bugetele locale pentru finanţarea altor investiţii în sănătate</t>
  </si>
  <si>
    <t>43.10.17.03</t>
  </si>
  <si>
    <t>Subventii pentru institutiile publice destinate sectiunii de dezvoltare</t>
  </si>
  <si>
    <t>43.10.19</t>
  </si>
  <si>
    <t>Subventii din FNUASS pentru acoperirea drepturilor
salariale</t>
  </si>
  <si>
    <t>43,10,33</t>
  </si>
  <si>
    <t>Sume primite de la UE/alti donatori in contul platilor efectuate si prefinantari  (cod 45.10.01 la 45.10.05 +45.10.07+45.10.08+45.10.15+45.10.16+45.10.17+45.10.18+45.10.19+ 45.10.20+45.10.21)</t>
  </si>
  <si>
    <t>45.10</t>
  </si>
  <si>
    <t>Fondul European de Dezvoltare Regionala ( cod 45.10.01.01 + 45.10.01.02 + 45.10.01.03)*)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</si>
  <si>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</si>
  <si>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</si>
  <si>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</si>
  <si>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</si>
  <si>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</si>
  <si>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Prefinanţare</t>
  </si>
  <si>
    <t>45.10.01.03</t>
  </si>
  <si>
    <t>Fondul Social European( cod 45.10.02.01+45.10.02.02+45.10.02.03)*)</t>
  </si>
  <si>
    <t>45.10.02</t>
  </si>
  <si>
    <t>45.10.02.01</t>
  </si>
  <si>
    <t>45.10.02.02</t>
  </si>
  <si>
    <t>45.10.02.03</t>
  </si>
  <si>
    <t>Fondul de Coeziune( cod 45.10.03.01+45.10.03.02+45.10.03.03)*)</t>
  </si>
  <si>
    <t>45.10.03</t>
  </si>
  <si>
    <t>45.10.03.01</t>
  </si>
  <si>
    <t>45.10.03.02</t>
  </si>
  <si>
    <t>45.10.03.03</t>
  </si>
  <si>
    <t>Fondul European Agricol de Dezvoltare Rurala ( cod 45.10.04.01 + 45.10.04.02 +45.10.04.03)*)</t>
  </si>
  <si>
    <t>45.10.04</t>
  </si>
  <si>
    <t>45.10.04.01</t>
  </si>
  <si>
    <t>45.10.04.02</t>
  </si>
  <si>
    <t>45.10.04.03</t>
  </si>
  <si>
    <t>Fondul European pentru Pescuit( cod 45.10.05.01+45.10.05.02+45.10.05.03)*)</t>
  </si>
  <si>
    <t>45.10.05</t>
  </si>
  <si>
    <t>45.10.05.01</t>
  </si>
  <si>
    <t>45.10.05.02</t>
  </si>
  <si>
    <t>45.10.05.03</t>
  </si>
  <si>
    <t>Instrumentul de Asistenta pentru Preaderare ( cod 45.10.07.01 + 45.10.07.02 + 45.10.07.03)*)</t>
  </si>
  <si>
    <t>45.10.07</t>
  </si>
  <si>
    <t>45.10.07.01</t>
  </si>
  <si>
    <t>45.10.07.02</t>
  </si>
  <si>
    <t>45.10.07.03</t>
  </si>
  <si>
    <t>Instrumentul European de Vecinatate si Parteneriat ( cod 45.10.08.01 + 45.10.08.02 + 45.10.08.03)*)</t>
  </si>
  <si>
    <t>45.10.08</t>
  </si>
  <si>
    <t>45.10.08.01</t>
  </si>
  <si>
    <t>45.10.08.02</t>
  </si>
  <si>
    <t>45.10.08.03</t>
  </si>
  <si>
    <t>Programe comunitare finantate in perioada 2007-2013   (cod 45.10.15.01 + 45.10.15.02 + 45.10.15.03)*)</t>
  </si>
  <si>
    <t>45.10.15</t>
  </si>
  <si>
    <t>45.10.15.01</t>
  </si>
  <si>
    <t>45.10.15.02</t>
  </si>
  <si>
    <t>45.10.15.03</t>
  </si>
  <si>
    <t>Alte facilitati si instrumente postaderare (cod 45.10.16.01+45.10.16.02+45.10.16.03)*)</t>
  </si>
  <si>
    <t>45.10.16</t>
  </si>
  <si>
    <t>45.10.16.01</t>
  </si>
  <si>
    <t>45.10.16.02</t>
  </si>
  <si>
    <t>45.10.16.03</t>
  </si>
  <si>
    <t>Mecanismul financiar SEE (cod 45.10.17.01+45.10.17.02+45.10.17.03)*)</t>
  </si>
  <si>
    <t>45.10.17</t>
  </si>
  <si>
    <t>45.10.17.01</t>
  </si>
  <si>
    <t>45.10.17.02</t>
  </si>
  <si>
    <t xml:space="preserve">Sume primite în avans </t>
  </si>
  <si>
    <t>45.10.17.03</t>
  </si>
  <si>
    <t>Mecanismul financiar norvegian (cod 45.10.18.01+45.10.18.02+45.10.18.03) *)</t>
  </si>
  <si>
    <t>45.10.18</t>
  </si>
  <si>
    <t>45.10.18.01</t>
  </si>
  <si>
    <t>45.10.18.02</t>
  </si>
  <si>
    <t>45.10.18.03</t>
  </si>
  <si>
    <t>Programul de cooperare elvetiano-roman vazand reducerea disparitatilor economice si sociale in cadrul Uniunii Europene extinse (cod 45.10.19.01+45.10.19.02) *)</t>
  </si>
  <si>
    <t>45.10.19</t>
  </si>
  <si>
    <t>45.10.19.01</t>
  </si>
  <si>
    <t>45.10.19.02</t>
  </si>
  <si>
    <t>Asistenţă tehnică pentru mecanismele financiare SEE (cod 45.10.20.01+45.10.20.02+45.10.20.03) *)</t>
  </si>
  <si>
    <t>45.10.20</t>
  </si>
  <si>
    <t>45.10.20.01</t>
  </si>
  <si>
    <t>45.10.20.02</t>
  </si>
  <si>
    <t>Sume primite în avans</t>
  </si>
  <si>
    <t>45.10.20.03</t>
  </si>
  <si>
    <t>Fondul naţional pentru relaţii bilaterale aferent mecanismelor financiare SEE  (cod 45.10.21.01+45.10.21.02+45.10.21.03) *)</t>
  </si>
  <si>
    <t>45.10.21</t>
  </si>
  <si>
    <t>45.10.21.01</t>
  </si>
  <si>
    <t>45.10.21.02</t>
  </si>
  <si>
    <t>45.10.21.03</t>
  </si>
  <si>
    <t>Alte sume primite de la UE (cod46,10,04)</t>
  </si>
  <si>
    <t>46.10</t>
  </si>
  <si>
    <t>Alte sumebprimite de la Uniunea Europeana pentru
programele operationale finantate din cadrul 
financiar 2014-2020</t>
  </si>
  <si>
    <t>46.10.04</t>
  </si>
  <si>
    <t>VENITURILE SECŢIUNII DE FUNCŢIONARE (cod 00.02+00.17)</t>
  </si>
  <si>
    <t>00.01 SF</t>
  </si>
  <si>
    <t xml:space="preserve">Venituri din prestari de servicii si alte activitati (cod 33.10.05 + 33.10.08 +33.10.09+ 33.10.13 + 33.10.14 + 33.10.16 + 33.10.17 + 33.10.19 + 33.10.20+33.10.21+33.10.30 la 33.10.32 + 33.10.50) </t>
  </si>
  <si>
    <t>Transferuri voluntare, altele decât subvenţiile (cod 37.10.01+37.10.03+37.10.50)</t>
  </si>
  <si>
    <t>Vărsăminte din sectiunea de funcţionare pentru finanţarea secţiunii  de dezvoltare a bugetului local (cu semnul minus)</t>
  </si>
  <si>
    <t>III.OPERAŢIUNI FINANCIARE (cod 40.10+41.10)</t>
  </si>
  <si>
    <t>Încasări din rambursarea împrumuturilor acordate                   (cod. 40.10.15)</t>
  </si>
  <si>
    <t>Sume utilizate din excedentul anului precedent pentru efectuarea de cheltuieli (cod. 40.10.15.01)</t>
  </si>
  <si>
    <t xml:space="preserve">Sume utilizate de administratiile locale din excedentul anului precedent pentru secţiunea de funcţionare </t>
  </si>
  <si>
    <t>Subventii de la bugetul de stat (cod 42.10.11+42.10.43)</t>
  </si>
  <si>
    <t>Subventii primite de institutiile publice si activitatile finantate integral sau partial din venituri proprii in cadrul programelor FEGA implementate de APIA</t>
  </si>
  <si>
    <t>SUBVENTII DE LA ALTE ADMINISTRATII (cod 43.10.09+43.10.10+43.10.15)</t>
  </si>
  <si>
    <t>VENITURILE SECŢIUNII DE DEZVOLTARE (cod 00.02+ 00.15+00.16+ 00.17+45.10) - TOTAL</t>
  </si>
  <si>
    <t>00.01 SD</t>
  </si>
  <si>
    <t>I.  VENITURI CURENTE ( cod 00.12)</t>
  </si>
  <si>
    <t>C.   VENITURI NEFISCALE ( cod 00.14)</t>
  </si>
  <si>
    <t>C2.  VANZARI DE BUNURI SI SERVICII (cod 37.10)</t>
  </si>
  <si>
    <t>Transferuri voluntare, altele decât subvenţiile (cod 37.10.04)</t>
  </si>
  <si>
    <t>Sume utilizate din excedentul anului precedent pentru efectuarea de cheltuieli (cod. 40.10.15.02)</t>
  </si>
  <si>
    <t xml:space="preserve">Sume utilizate de administratiile locale din excedentul anului precedent pentru secţiunea de dezvoltare </t>
  </si>
  <si>
    <t>Subventii de la bugetul de stat (cod 42.10.39+42.10.62)</t>
  </si>
  <si>
    <t>SUBVENTII DE LA ALTE ADMINISTRATII (cod 43.10.14+43.10.16+43.10.17+43.10.19)</t>
  </si>
  <si>
    <t>Fondul European de Dezvoltare Regionala ( cod 45.10.01.01 + 45.10.01.02 + 45.10.01.03) *)</t>
  </si>
  <si>
    <t>Fondul Social European( cod 45.10.02.01+45.10.02.02+45.10.02.03) *)</t>
  </si>
  <si>
    <t>Fondul de Coeziune( cod 45.10.03.01+45.10.03.02+45.10.03.03) *)</t>
  </si>
  <si>
    <t>Fondul  European Agricol de Dezvoltare Rurala( cod 45.10.04.01+45.10.04.02+45.10.04.03) *)</t>
  </si>
  <si>
    <t>Fondul European de Pescuit( cod 45.10.05.01+45.10.05.02+45.10.05.03) *)</t>
  </si>
  <si>
    <t>Instrumentul de Asistenta pentru Preaderare ( cod 45.10.07.01 + 45.10.07.02 + 45.10.07.03) *)</t>
  </si>
  <si>
    <t>Instrumentul European de Vecinatate si Parteneriat ( cod 45.10.08.01 + 45.10.08.02 + 45.10.08.03) *)</t>
  </si>
  <si>
    <t>Programe comunitare finantate in perioada 2007-2013   (cod 45.10.15.01 + 45.10.15.02 + 45.10.15.03) *)</t>
  </si>
  <si>
    <t>Alte facilitati si instrumente postaderare (cod 45.10.16.01+45.10.16.02+45.10.16.03) *)</t>
  </si>
  <si>
    <t>Programul de cooperare elvetiano-roman vizand reducerea disparitatilor economice si sociale in cadrul Uniunii Europene extinse (cod 45.10.19.01+45.10.19.02) *)</t>
  </si>
  <si>
    <t xml:space="preserve">NOTA: </t>
  </si>
  <si>
    <t>*)  Detalierea se face numai in executie</t>
  </si>
  <si>
    <t>MANAGER,</t>
  </si>
  <si>
    <t>DIRECTOR     FINANCIAR-  CONTABIL,</t>
  </si>
  <si>
    <t>DR. ANDRIES VALERIAN</t>
  </si>
  <si>
    <t>EC.  ROMAN ADRIANA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</si>
</sst>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trike/>
      <sz val="11"/>
      <name val="Arial"/>
      <family val="2"/>
    </font>
    <font>
      <strike/>
      <sz val="11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91">
    <xf numFmtId="0" fontId="0" fillId="0" borderId="0" xfId="0"/>
    <xf numFmtId="0" fontId="1" fillId="0" borderId="0" xfId="1" applyFont="1" applyFill="1"/>
    <xf numFmtId="0" fontId="3" fillId="0" borderId="0" xfId="2" applyFont="1" applyFill="1"/>
    <xf numFmtId="0" fontId="4" fillId="0" borderId="0" xfId="2" applyFont="1" applyFill="1" applyAlignment="1">
      <alignment horizontal="left" vertical="center"/>
    </xf>
    <xf numFmtId="0" fontId="5" fillId="0" borderId="0" xfId="2" applyFont="1" applyFill="1" applyBorder="1" applyAlignment="1">
      <alignment horizontal="left"/>
    </xf>
    <xf numFmtId="0" fontId="1" fillId="0" borderId="0" xfId="3" applyFont="1" applyFill="1"/>
    <xf numFmtId="0" fontId="4" fillId="0" borderId="0" xfId="0" applyFont="1" applyFill="1"/>
    <xf numFmtId="0" fontId="1" fillId="0" borderId="0" xfId="1" applyFont="1" applyFill="1" applyAlignment="1">
      <alignment horizontal="left"/>
    </xf>
    <xf numFmtId="0" fontId="4" fillId="0" borderId="0" xfId="2" applyFont="1" applyFill="1"/>
    <xf numFmtId="0" fontId="1" fillId="0" borderId="0" xfId="4" applyFont="1" applyFill="1" applyBorder="1"/>
    <xf numFmtId="0" fontId="1" fillId="0" borderId="0" xfId="4" applyFont="1" applyFill="1"/>
    <xf numFmtId="0" fontId="1" fillId="0" borderId="0" xfId="0" applyFont="1" applyFill="1"/>
    <xf numFmtId="0" fontId="0" fillId="0" borderId="0" xfId="1" applyFont="1" applyFill="1" applyAlignment="1">
      <alignment horizontal="left"/>
    </xf>
    <xf numFmtId="49" fontId="3" fillId="0" borderId="0" xfId="2" applyNumberFormat="1" applyFont="1" applyFill="1" applyBorder="1" applyAlignment="1"/>
    <xf numFmtId="0" fontId="6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left" vertical="top"/>
    </xf>
    <xf numFmtId="0" fontId="4" fillId="0" borderId="0" xfId="2" applyFont="1" applyFill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/>
    </xf>
    <xf numFmtId="0" fontId="0" fillId="0" borderId="7" xfId="2" applyFont="1" applyFill="1" applyBorder="1" applyAlignment="1">
      <alignment horizontal="center" vertical="center"/>
    </xf>
    <xf numFmtId="0" fontId="0" fillId="0" borderId="8" xfId="2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1" fillId="0" borderId="14" xfId="2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" fontId="1" fillId="0" borderId="16" xfId="5" applyNumberFormat="1" applyFont="1" applyFill="1" applyBorder="1" applyAlignment="1">
      <alignment horizontal="center" vertical="center" wrapText="1"/>
    </xf>
    <xf numFmtId="1" fontId="1" fillId="0" borderId="17" xfId="5" applyNumberFormat="1" applyFont="1" applyFill="1" applyBorder="1" applyAlignment="1">
      <alignment horizontal="center" vertical="center" wrapText="1"/>
    </xf>
    <xf numFmtId="1" fontId="1" fillId="0" borderId="18" xfId="5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5" fillId="0" borderId="21" xfId="2" applyFont="1" applyFill="1" applyBorder="1" applyAlignment="1">
      <alignment horizontal="center" vertical="center" wrapText="1"/>
    </xf>
    <xf numFmtId="0" fontId="5" fillId="0" borderId="22" xfId="2" applyFont="1" applyFill="1" applyBorder="1" applyAlignment="1">
      <alignment horizontal="center" vertical="center" wrapText="1"/>
    </xf>
    <xf numFmtId="0" fontId="5" fillId="0" borderId="23" xfId="2" applyFont="1" applyFill="1" applyBorder="1" applyAlignment="1">
      <alignment horizontal="center" vertical="center" wrapText="1"/>
    </xf>
    <xf numFmtId="0" fontId="1" fillId="0" borderId="24" xfId="2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" fontId="8" fillId="0" borderId="25" xfId="5" applyNumberFormat="1" applyFont="1" applyFill="1" applyBorder="1" applyAlignment="1">
      <alignment horizontal="center" vertical="center" wrapText="1"/>
    </xf>
    <xf numFmtId="1" fontId="1" fillId="0" borderId="25" xfId="5" applyNumberFormat="1" applyFont="1" applyFill="1" applyBorder="1" applyAlignment="1">
      <alignment horizontal="center" vertical="center" wrapText="1"/>
    </xf>
    <xf numFmtId="1" fontId="1" fillId="0" borderId="26" xfId="5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left"/>
    </xf>
    <xf numFmtId="0" fontId="4" fillId="2" borderId="30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 wrapText="1"/>
    </xf>
    <xf numFmtId="49" fontId="6" fillId="2" borderId="30" xfId="5" applyNumberFormat="1" applyFont="1" applyFill="1" applyBorder="1" applyAlignment="1">
      <alignment horizontal="left"/>
    </xf>
    <xf numFmtId="2" fontId="4" fillId="2" borderId="30" xfId="0" applyNumberFormat="1" applyFont="1" applyFill="1" applyBorder="1"/>
    <xf numFmtId="2" fontId="4" fillId="2" borderId="31" xfId="0" applyNumberFormat="1" applyFont="1" applyFill="1" applyBorder="1"/>
    <xf numFmtId="0" fontId="4" fillId="2" borderId="32" xfId="0" applyFont="1" applyFill="1" applyBorder="1"/>
    <xf numFmtId="0" fontId="4" fillId="2" borderId="30" xfId="0" applyFont="1" applyFill="1" applyBorder="1"/>
    <xf numFmtId="0" fontId="3" fillId="0" borderId="33" xfId="0" applyFont="1" applyFill="1" applyBorder="1" applyAlignment="1">
      <alignment horizontal="left"/>
    </xf>
    <xf numFmtId="0" fontId="4" fillId="0" borderId="34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 wrapText="1"/>
    </xf>
    <xf numFmtId="49" fontId="4" fillId="0" borderId="34" xfId="5" applyNumberFormat="1" applyFont="1" applyFill="1" applyBorder="1" applyAlignment="1">
      <alignment horizontal="left"/>
    </xf>
    <xf numFmtId="0" fontId="4" fillId="3" borderId="34" xfId="0" applyFont="1" applyFill="1" applyBorder="1"/>
    <xf numFmtId="2" fontId="4" fillId="3" borderId="34" xfId="0" applyNumberFormat="1" applyFont="1" applyFill="1" applyBorder="1"/>
    <xf numFmtId="2" fontId="4" fillId="3" borderId="35" xfId="0" applyNumberFormat="1" applyFont="1" applyFill="1" applyBorder="1"/>
    <xf numFmtId="0" fontId="4" fillId="3" borderId="36" xfId="0" applyFont="1" applyFill="1" applyBorder="1"/>
    <xf numFmtId="0" fontId="3" fillId="0" borderId="37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 wrapText="1"/>
    </xf>
    <xf numFmtId="49" fontId="4" fillId="0" borderId="15" xfId="5" applyNumberFormat="1" applyFont="1" applyFill="1" applyBorder="1" applyAlignment="1">
      <alignment horizontal="left"/>
    </xf>
    <xf numFmtId="0" fontId="4" fillId="0" borderId="15" xfId="0" applyFont="1" applyFill="1" applyBorder="1"/>
    <xf numFmtId="0" fontId="4" fillId="0" borderId="38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49" fontId="3" fillId="0" borderId="15" xfId="5" applyNumberFormat="1" applyFont="1" applyFill="1" applyBorder="1" applyAlignment="1">
      <alignment horizontal="left"/>
    </xf>
    <xf numFmtId="0" fontId="3" fillId="0" borderId="37" xfId="0" applyFont="1" applyFill="1" applyBorder="1" applyAlignment="1"/>
    <xf numFmtId="0" fontId="3" fillId="0" borderId="15" xfId="2" applyFont="1" applyFill="1" applyBorder="1"/>
    <xf numFmtId="0" fontId="4" fillId="0" borderId="15" xfId="0" applyFont="1" applyFill="1" applyBorder="1" applyAlignment="1"/>
    <xf numFmtId="0" fontId="4" fillId="0" borderId="15" xfId="2" applyFont="1" applyFill="1" applyBorder="1"/>
    <xf numFmtId="0" fontId="3" fillId="0" borderId="37" xfId="0" applyFont="1" applyFill="1" applyBorder="1"/>
    <xf numFmtId="49" fontId="4" fillId="0" borderId="15" xfId="0" applyNumberFormat="1" applyFont="1" applyFill="1" applyBorder="1" applyAlignment="1">
      <alignment horizontal="left" vertical="top"/>
    </xf>
    <xf numFmtId="0" fontId="4" fillId="4" borderId="15" xfId="0" applyFont="1" applyFill="1" applyBorder="1"/>
    <xf numFmtId="2" fontId="4" fillId="4" borderId="15" xfId="0" applyNumberFormat="1" applyFont="1" applyFill="1" applyBorder="1"/>
    <xf numFmtId="2" fontId="4" fillId="4" borderId="38" xfId="0" applyNumberFormat="1" applyFont="1" applyFill="1" applyBorder="1"/>
    <xf numFmtId="0" fontId="4" fillId="4" borderId="19" xfId="0" applyFont="1" applyFill="1" applyBorder="1"/>
    <xf numFmtId="0" fontId="4" fillId="0" borderId="15" xfId="0" applyFont="1" applyFill="1" applyBorder="1" applyAlignment="1">
      <alignment wrapText="1"/>
    </xf>
    <xf numFmtId="0" fontId="4" fillId="3" borderId="15" xfId="0" applyFont="1" applyFill="1" applyBorder="1"/>
    <xf numFmtId="0" fontId="4" fillId="3" borderId="38" xfId="0" applyFont="1" applyFill="1" applyBorder="1"/>
    <xf numFmtId="0" fontId="4" fillId="3" borderId="19" xfId="0" applyFont="1" applyFill="1" applyBorder="1"/>
    <xf numFmtId="0" fontId="4" fillId="5" borderId="15" xfId="0" applyFont="1" applyFill="1" applyBorder="1"/>
    <xf numFmtId="0" fontId="4" fillId="5" borderId="38" xfId="0" applyFont="1" applyFill="1" applyBorder="1"/>
    <xf numFmtId="0" fontId="4" fillId="5" borderId="19" xfId="0" applyFont="1" applyFill="1" applyBorder="1"/>
    <xf numFmtId="3" fontId="3" fillId="0" borderId="37" xfId="0" applyNumberFormat="1" applyFont="1" applyFill="1" applyBorder="1"/>
    <xf numFmtId="14" fontId="4" fillId="0" borderId="15" xfId="2" quotePrefix="1" applyNumberFormat="1" applyFont="1" applyFill="1" applyBorder="1"/>
    <xf numFmtId="3" fontId="5" fillId="0" borderId="37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5" xfId="2" applyFont="1" applyFill="1" applyBorder="1" applyAlignment="1">
      <alignment vertical="center"/>
    </xf>
    <xf numFmtId="164" fontId="1" fillId="0" borderId="15" xfId="2" applyNumberFormat="1" applyFont="1" applyFill="1" applyBorder="1" applyAlignment="1">
      <alignment horizontal="left" vertical="center"/>
    </xf>
    <xf numFmtId="0" fontId="1" fillId="0" borderId="15" xfId="2" applyFont="1" applyFill="1" applyBorder="1" applyAlignment="1">
      <alignment horizontal="right" vertical="center"/>
    </xf>
    <xf numFmtId="0" fontId="1" fillId="0" borderId="38" xfId="2" applyFont="1" applyFill="1" applyBorder="1" applyAlignment="1">
      <alignment horizontal="right" vertical="center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3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3" fillId="0" borderId="37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5" xfId="2" applyFont="1" applyFill="1" applyBorder="1" applyAlignment="1">
      <alignment vertical="center" wrapText="1"/>
    </xf>
    <xf numFmtId="164" fontId="4" fillId="0" borderId="15" xfId="2" applyNumberFormat="1" applyFont="1" applyFill="1" applyBorder="1" applyAlignment="1">
      <alignment horizontal="left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38" xfId="2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64" fontId="4" fillId="0" borderId="15" xfId="2" quotePrefix="1" applyNumberFormat="1" applyFont="1" applyFill="1" applyBorder="1" applyAlignment="1">
      <alignment horizontal="left"/>
    </xf>
    <xf numFmtId="0" fontId="3" fillId="0" borderId="39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3" fillId="0" borderId="15" xfId="2" applyFont="1" applyFill="1" applyBorder="1" applyAlignment="1"/>
    <xf numFmtId="2" fontId="4" fillId="3" borderId="15" xfId="0" applyNumberFormat="1" applyFont="1" applyFill="1" applyBorder="1"/>
    <xf numFmtId="2" fontId="4" fillId="3" borderId="38" xfId="0" applyNumberFormat="1" applyFont="1" applyFill="1" applyBorder="1"/>
    <xf numFmtId="0" fontId="3" fillId="0" borderId="37" xfId="0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left" wrapText="1"/>
    </xf>
    <xf numFmtId="0" fontId="4" fillId="0" borderId="15" xfId="2" applyFont="1" applyFill="1" applyBorder="1" applyAlignment="1">
      <alignment horizontal="left"/>
    </xf>
    <xf numFmtId="2" fontId="4" fillId="5" borderId="15" xfId="0" applyNumberFormat="1" applyFont="1" applyFill="1" applyBorder="1"/>
    <xf numFmtId="2" fontId="4" fillId="5" borderId="38" xfId="0" applyNumberFormat="1" applyFont="1" applyFill="1" applyBorder="1"/>
    <xf numFmtId="0" fontId="4" fillId="0" borderId="16" xfId="0" applyFont="1" applyFill="1" applyBorder="1" applyAlignment="1">
      <alignment wrapText="1"/>
    </xf>
    <xf numFmtId="0" fontId="1" fillId="0" borderId="19" xfId="0" applyFont="1" applyBorder="1" applyAlignment="1">
      <alignment wrapText="1"/>
    </xf>
    <xf numFmtId="3" fontId="9" fillId="0" borderId="37" xfId="0" applyNumberFormat="1" applyFont="1" applyFill="1" applyBorder="1"/>
    <xf numFmtId="3" fontId="10" fillId="0" borderId="37" xfId="0" applyNumberFormat="1" applyFont="1" applyFill="1" applyBorder="1"/>
    <xf numFmtId="0" fontId="4" fillId="0" borderId="16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2" fontId="4" fillId="0" borderId="15" xfId="0" applyNumberFormat="1" applyFont="1" applyFill="1" applyBorder="1"/>
    <xf numFmtId="2" fontId="4" fillId="0" borderId="38" xfId="0" applyNumberFormat="1" applyFont="1" applyFill="1" applyBorder="1"/>
    <xf numFmtId="0" fontId="9" fillId="0" borderId="15" xfId="0" applyFont="1" applyFill="1" applyBorder="1"/>
    <xf numFmtId="3" fontId="4" fillId="0" borderId="15" xfId="0" applyNumberFormat="1" applyFont="1" applyFill="1" applyBorder="1"/>
    <xf numFmtId="0" fontId="3" fillId="0" borderId="15" xfId="0" applyFont="1" applyFill="1" applyBorder="1" applyAlignment="1">
      <alignment wrapText="1"/>
    </xf>
    <xf numFmtId="3" fontId="1" fillId="0" borderId="15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vertical="center" wrapText="1"/>
    </xf>
    <xf numFmtId="0" fontId="5" fillId="0" borderId="15" xfId="2" applyFont="1" applyFill="1" applyBorder="1" applyAlignment="1">
      <alignment horizontal="left" vertical="center"/>
    </xf>
    <xf numFmtId="0" fontId="4" fillId="6" borderId="15" xfId="0" applyFont="1" applyFill="1" applyBorder="1"/>
    <xf numFmtId="0" fontId="1" fillId="0" borderId="15" xfId="2" applyFont="1" applyFill="1" applyBorder="1" applyAlignment="1">
      <alignment horizontal="center" vertical="center"/>
    </xf>
    <xf numFmtId="0" fontId="1" fillId="0" borderId="38" xfId="2" applyFont="1" applyFill="1" applyBorder="1" applyAlignment="1">
      <alignment horizontal="center" vertical="center"/>
    </xf>
    <xf numFmtId="3" fontId="5" fillId="0" borderId="37" xfId="0" applyNumberFormat="1" applyFont="1" applyFill="1" applyBorder="1" applyAlignment="1">
      <alignment horizontal="left" vertical="center" wrapText="1"/>
    </xf>
    <xf numFmtId="3" fontId="5" fillId="0" borderId="15" xfId="0" applyNumberFormat="1" applyFont="1" applyFill="1" applyBorder="1" applyAlignment="1">
      <alignment horizontal="left" vertical="center" wrapText="1"/>
    </xf>
    <xf numFmtId="3" fontId="5" fillId="0" borderId="37" xfId="0" applyNumberFormat="1" applyFont="1" applyFill="1" applyBorder="1" applyAlignment="1">
      <alignment horizontal="left" vertical="center" wrapText="1"/>
    </xf>
    <xf numFmtId="0" fontId="11" fillId="4" borderId="40" xfId="0" applyFont="1" applyFill="1" applyBorder="1" applyAlignment="1">
      <alignment vertical="top" wrapText="1"/>
    </xf>
    <xf numFmtId="0" fontId="12" fillId="4" borderId="40" xfId="0" applyFont="1" applyFill="1" applyBorder="1" applyAlignment="1">
      <alignment horizontal="center" vertical="top"/>
    </xf>
    <xf numFmtId="2" fontId="4" fillId="6" borderId="41" xfId="0" applyNumberFormat="1" applyFont="1" applyFill="1" applyBorder="1"/>
    <xf numFmtId="0" fontId="1" fillId="0" borderId="19" xfId="2" applyFont="1" applyFill="1" applyBorder="1" applyAlignment="1">
      <alignment horizontal="center" vertical="center"/>
    </xf>
    <xf numFmtId="0" fontId="4" fillId="4" borderId="17" xfId="0" applyFont="1" applyFill="1" applyBorder="1"/>
    <xf numFmtId="49" fontId="4" fillId="0" borderId="42" xfId="5" applyNumberFormat="1" applyFont="1" applyFill="1" applyBorder="1" applyAlignment="1">
      <alignment horizontal="right"/>
    </xf>
    <xf numFmtId="49" fontId="4" fillId="0" borderId="17" xfId="5" applyNumberFormat="1" applyFont="1" applyFill="1" applyBorder="1" applyAlignment="1">
      <alignment horizontal="right"/>
    </xf>
    <xf numFmtId="0" fontId="1" fillId="0" borderId="16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2" applyFont="1" applyFill="1" applyBorder="1" applyAlignment="1">
      <alignment horizontal="left" vertical="center"/>
    </xf>
    <xf numFmtId="0" fontId="1" fillId="0" borderId="20" xfId="2" applyFont="1" applyFill="1" applyBorder="1" applyAlignment="1">
      <alignment horizontal="center" vertical="center"/>
    </xf>
    <xf numFmtId="0" fontId="4" fillId="4" borderId="38" xfId="0" applyFont="1" applyFill="1" applyBorder="1"/>
    <xf numFmtId="0" fontId="4" fillId="4" borderId="16" xfId="0" applyFont="1" applyFill="1" applyBorder="1"/>
    <xf numFmtId="0" fontId="4" fillId="3" borderId="16" xfId="0" applyFont="1" applyFill="1" applyBorder="1"/>
    <xf numFmtId="0" fontId="3" fillId="0" borderId="39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0" fontId="4" fillId="0" borderId="15" xfId="0" applyFont="1" applyFill="1" applyBorder="1" applyAlignment="1">
      <alignment horizontal="left" vertical="top" wrapText="1"/>
    </xf>
    <xf numFmtId="0" fontId="5" fillId="0" borderId="39" xfId="0" applyFont="1" applyFill="1" applyBorder="1" applyAlignment="1">
      <alignment vertical="center"/>
    </xf>
    <xf numFmtId="0" fontId="13" fillId="0" borderId="16" xfId="0" applyFont="1" applyFill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15" xfId="2" applyFont="1" applyFill="1" applyBorder="1" applyAlignment="1">
      <alignment horizontal="left" vertical="center"/>
    </xf>
    <xf numFmtId="0" fontId="4" fillId="5" borderId="16" xfId="0" applyFont="1" applyFill="1" applyBorder="1"/>
    <xf numFmtId="0" fontId="4" fillId="0" borderId="15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horizontal="left" vertical="center" wrapText="1"/>
    </xf>
    <xf numFmtId="0" fontId="3" fillId="0" borderId="39" xfId="0" applyFont="1" applyFill="1" applyBorder="1"/>
    <xf numFmtId="0" fontId="4" fillId="0" borderId="17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 vertical="center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left" vertical="center" wrapText="1"/>
    </xf>
    <xf numFmtId="0" fontId="3" fillId="0" borderId="15" xfId="2" applyFont="1" applyFill="1" applyBorder="1" applyAlignment="1">
      <alignment horizontal="left"/>
    </xf>
    <xf numFmtId="0" fontId="4" fillId="0" borderId="15" xfId="2" applyFont="1" applyFill="1" applyBorder="1" applyAlignment="1">
      <alignment horizontal="center"/>
    </xf>
    <xf numFmtId="0" fontId="3" fillId="0" borderId="15" xfId="2" applyFont="1" applyFill="1" applyBorder="1" applyAlignment="1">
      <alignment horizontal="center"/>
    </xf>
    <xf numFmtId="49" fontId="3" fillId="0" borderId="37" xfId="0" applyNumberFormat="1" applyFont="1" applyFill="1" applyBorder="1" applyAlignment="1">
      <alignment horizontal="left"/>
    </xf>
    <xf numFmtId="0" fontId="4" fillId="0" borderId="19" xfId="2" applyFont="1" applyFill="1" applyBorder="1" applyAlignment="1">
      <alignment horizontal="center"/>
    </xf>
    <xf numFmtId="49" fontId="5" fillId="0" borderId="37" xfId="0" applyNumberFormat="1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 wrapText="1"/>
    </xf>
    <xf numFmtId="0" fontId="3" fillId="0" borderId="15" xfId="2" applyFont="1" applyFill="1" applyBorder="1" applyAlignment="1">
      <alignment horizontal="center" vertical="center"/>
    </xf>
    <xf numFmtId="0" fontId="3" fillId="0" borderId="38" xfId="2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left" vertical="center" wrapText="1"/>
    </xf>
    <xf numFmtId="0" fontId="4" fillId="0" borderId="38" xfId="2" applyFont="1" applyFill="1" applyBorder="1" applyAlignment="1">
      <alignment horizontal="center"/>
    </xf>
    <xf numFmtId="49" fontId="3" fillId="0" borderId="15" xfId="0" applyNumberFormat="1" applyFont="1" applyFill="1" applyBorder="1" applyAlignment="1">
      <alignment horizontal="center" wrapText="1"/>
    </xf>
    <xf numFmtId="0" fontId="4" fillId="0" borderId="20" xfId="2" applyFont="1" applyFill="1" applyBorder="1" applyAlignment="1">
      <alignment horizontal="center"/>
    </xf>
    <xf numFmtId="49" fontId="5" fillId="0" borderId="37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left" vertical="center"/>
    </xf>
    <xf numFmtId="0" fontId="3" fillId="0" borderId="15" xfId="0" applyFont="1" applyFill="1" applyBorder="1"/>
    <xf numFmtId="0" fontId="4" fillId="0" borderId="19" xfId="0" applyFont="1" applyFill="1" applyBorder="1" applyAlignment="1">
      <alignment vertical="center" wrapText="1"/>
    </xf>
    <xf numFmtId="0" fontId="6" fillId="7" borderId="39" xfId="2" applyFont="1" applyFill="1" applyBorder="1" applyAlignment="1">
      <alignment wrapText="1"/>
    </xf>
    <xf numFmtId="0" fontId="6" fillId="2" borderId="15" xfId="2" applyFont="1" applyFill="1" applyBorder="1" applyAlignment="1">
      <alignment horizontal="left"/>
    </xf>
    <xf numFmtId="2" fontId="14" fillId="2" borderId="15" xfId="0" applyNumberFormat="1" applyFont="1" applyFill="1" applyBorder="1"/>
    <xf numFmtId="0" fontId="14" fillId="2" borderId="15" xfId="0" applyFont="1" applyFill="1" applyBorder="1"/>
    <xf numFmtId="0" fontId="14" fillId="2" borderId="38" xfId="0" applyFont="1" applyFill="1" applyBorder="1"/>
    <xf numFmtId="0" fontId="15" fillId="2" borderId="19" xfId="0" applyFont="1" applyFill="1" applyBorder="1"/>
    <xf numFmtId="0" fontId="15" fillId="2" borderId="15" xfId="0" applyFont="1" applyFill="1" applyBorder="1"/>
    <xf numFmtId="0" fontId="15" fillId="0" borderId="0" xfId="0" applyFont="1" applyFill="1"/>
    <xf numFmtId="0" fontId="4" fillId="8" borderId="15" xfId="0" applyFont="1" applyFill="1" applyBorder="1"/>
    <xf numFmtId="0" fontId="16" fillId="2" borderId="40" xfId="0" applyFont="1" applyFill="1" applyBorder="1" applyAlignment="1">
      <alignment vertical="top" wrapText="1"/>
    </xf>
    <xf numFmtId="0" fontId="17" fillId="2" borderId="40" xfId="0" applyFont="1" applyFill="1" applyBorder="1" applyAlignment="1">
      <alignment horizontal="center" vertical="top"/>
    </xf>
    <xf numFmtId="0" fontId="4" fillId="2" borderId="15" xfId="0" applyFont="1" applyFill="1" applyBorder="1"/>
    <xf numFmtId="0" fontId="11" fillId="2" borderId="40" xfId="0" applyFont="1" applyFill="1" applyBorder="1" applyAlignment="1">
      <alignment vertical="top" wrapText="1"/>
    </xf>
    <xf numFmtId="0" fontId="12" fillId="2" borderId="40" xfId="0" applyFont="1" applyFill="1" applyBorder="1" applyAlignment="1">
      <alignment horizontal="center" vertical="top"/>
    </xf>
    <xf numFmtId="0" fontId="4" fillId="0" borderId="16" xfId="0" applyFont="1" applyFill="1" applyBorder="1"/>
    <xf numFmtId="49" fontId="6" fillId="7" borderId="37" xfId="0" applyNumberFormat="1" applyFont="1" applyFill="1" applyBorder="1" applyAlignment="1">
      <alignment horizontal="left" wrapText="1"/>
    </xf>
    <xf numFmtId="49" fontId="6" fillId="7" borderId="15" xfId="0" applyNumberFormat="1" applyFont="1" applyFill="1" applyBorder="1" applyAlignment="1">
      <alignment horizontal="left" wrapText="1"/>
    </xf>
    <xf numFmtId="0" fontId="18" fillId="7" borderId="15" xfId="0" applyFont="1" applyFill="1" applyBorder="1"/>
    <xf numFmtId="2" fontId="18" fillId="7" borderId="15" xfId="0" applyNumberFormat="1" applyFont="1" applyFill="1" applyBorder="1"/>
    <xf numFmtId="0" fontId="18" fillId="7" borderId="38" xfId="0" applyFont="1" applyFill="1" applyBorder="1"/>
    <xf numFmtId="0" fontId="18" fillId="7" borderId="19" xfId="0" applyFont="1" applyFill="1" applyBorder="1"/>
    <xf numFmtId="0" fontId="4" fillId="0" borderId="37" xfId="0" applyFont="1" applyFill="1" applyBorder="1"/>
    <xf numFmtId="0" fontId="3" fillId="0" borderId="37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49" fontId="3" fillId="0" borderId="37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left" vertical="center" wrapText="1"/>
    </xf>
    <xf numFmtId="0" fontId="5" fillId="0" borderId="15" xfId="2" applyFont="1" applyFill="1" applyBorder="1" applyAlignment="1">
      <alignment horizontal="center" vertical="center"/>
    </xf>
    <xf numFmtId="0" fontId="5" fillId="0" borderId="38" xfId="2" applyFont="1" applyFill="1" applyBorder="1" applyAlignment="1">
      <alignment horizontal="center" vertical="center"/>
    </xf>
    <xf numFmtId="0" fontId="1" fillId="0" borderId="15" xfId="2" applyFont="1" applyFill="1" applyBorder="1" applyAlignment="1">
      <alignment horizontal="center"/>
    </xf>
    <xf numFmtId="0" fontId="1" fillId="0" borderId="38" xfId="2" applyFont="1" applyFill="1" applyBorder="1" applyAlignment="1">
      <alignment horizontal="center"/>
    </xf>
    <xf numFmtId="0" fontId="1" fillId="0" borderId="19" xfId="2" applyFont="1" applyFill="1" applyBorder="1" applyAlignment="1">
      <alignment horizontal="center"/>
    </xf>
    <xf numFmtId="0" fontId="1" fillId="0" borderId="20" xfId="2" applyFont="1" applyFill="1" applyBorder="1" applyAlignment="1">
      <alignment horizontal="center"/>
    </xf>
    <xf numFmtId="49" fontId="3" fillId="0" borderId="33" xfId="0" applyNumberFormat="1" applyFont="1" applyFill="1" applyBorder="1" applyAlignment="1">
      <alignment horizontal="left"/>
    </xf>
    <xf numFmtId="49" fontId="3" fillId="0" borderId="34" xfId="0" applyNumberFormat="1" applyFont="1" applyFill="1" applyBorder="1" applyAlignment="1">
      <alignment horizontal="center" wrapText="1"/>
    </xf>
    <xf numFmtId="0" fontId="4" fillId="0" borderId="34" xfId="0" applyFont="1" applyFill="1" applyBorder="1"/>
    <xf numFmtId="0" fontId="4" fillId="0" borderId="34" xfId="2" applyFont="1" applyFill="1" applyBorder="1" applyAlignment="1">
      <alignment horizontal="left"/>
    </xf>
    <xf numFmtId="0" fontId="1" fillId="0" borderId="34" xfId="2" applyFont="1" applyFill="1" applyBorder="1" applyAlignment="1">
      <alignment horizontal="center"/>
    </xf>
    <xf numFmtId="0" fontId="1" fillId="0" borderId="35" xfId="2" applyFont="1" applyFill="1" applyBorder="1" applyAlignment="1">
      <alignment horizontal="center"/>
    </xf>
    <xf numFmtId="0" fontId="1" fillId="0" borderId="36" xfId="2" applyFont="1" applyFill="1" applyBorder="1" applyAlignment="1">
      <alignment horizontal="center"/>
    </xf>
    <xf numFmtId="0" fontId="1" fillId="0" borderId="43" xfId="2" applyFont="1" applyFill="1" applyBorder="1" applyAlignment="1">
      <alignment horizontal="center"/>
    </xf>
    <xf numFmtId="49" fontId="5" fillId="0" borderId="44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/>
    </xf>
    <xf numFmtId="0" fontId="4" fillId="0" borderId="25" xfId="2" applyFont="1" applyFill="1" applyBorder="1" applyAlignment="1">
      <alignment horizontal="left" vertical="center"/>
    </xf>
    <xf numFmtId="0" fontId="1" fillId="0" borderId="25" xfId="2" applyFont="1" applyFill="1" applyBorder="1" applyAlignment="1">
      <alignment horizontal="center" vertical="center"/>
    </xf>
    <xf numFmtId="0" fontId="1" fillId="0" borderId="26" xfId="2" applyFont="1" applyFill="1" applyBorder="1" applyAlignment="1">
      <alignment horizontal="center" vertical="center"/>
    </xf>
    <xf numFmtId="0" fontId="1" fillId="0" borderId="27" xfId="2" applyFont="1" applyFill="1" applyBorder="1" applyAlignment="1">
      <alignment horizontal="center" vertical="center"/>
    </xf>
    <xf numFmtId="0" fontId="1" fillId="0" borderId="28" xfId="2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/>
    </xf>
    <xf numFmtId="0" fontId="3" fillId="0" borderId="10" xfId="2" applyFont="1" applyFill="1" applyBorder="1" applyAlignment="1">
      <alignment horizontal="left" vertical="center"/>
    </xf>
    <xf numFmtId="0" fontId="4" fillId="4" borderId="10" xfId="0" applyFont="1" applyFill="1" applyBorder="1"/>
    <xf numFmtId="0" fontId="1" fillId="0" borderId="10" xfId="2" applyFont="1" applyFill="1" applyBorder="1" applyAlignment="1">
      <alignment horizontal="center" vertical="center"/>
    </xf>
    <xf numFmtId="0" fontId="1" fillId="0" borderId="45" xfId="2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10" xfId="0" applyFont="1" applyFill="1" applyBorder="1"/>
    <xf numFmtId="0" fontId="4" fillId="0" borderId="11" xfId="0" applyFont="1" applyFill="1" applyBorder="1"/>
    <xf numFmtId="49" fontId="5" fillId="0" borderId="22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 wrapText="1"/>
    </xf>
    <xf numFmtId="0" fontId="4" fillId="4" borderId="25" xfId="0" applyFont="1" applyFill="1" applyBorder="1"/>
    <xf numFmtId="0" fontId="4" fillId="0" borderId="27" xfId="0" applyFont="1" applyFill="1" applyBorder="1"/>
    <xf numFmtId="0" fontId="4" fillId="0" borderId="25" xfId="0" applyFont="1" applyFill="1" applyBorder="1"/>
    <xf numFmtId="0" fontId="4" fillId="0" borderId="28" xfId="0" applyFont="1" applyFill="1" applyBorder="1"/>
    <xf numFmtId="49" fontId="5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2" applyFont="1" applyFill="1" applyBorder="1" applyAlignment="1">
      <alignment horizontal="left" vertical="center"/>
    </xf>
    <xf numFmtId="0" fontId="1" fillId="0" borderId="0" xfId="2" applyFont="1" applyFill="1" applyBorder="1" applyAlignment="1">
      <alignment horizontal="center" vertical="center"/>
    </xf>
    <xf numFmtId="0" fontId="1" fillId="0" borderId="0" xfId="2" applyFont="1" applyFill="1"/>
    <xf numFmtId="0" fontId="1" fillId="0" borderId="0" xfId="2" applyFont="1" applyFill="1" applyBorder="1" applyAlignment="1"/>
    <xf numFmtId="49" fontId="1" fillId="0" borderId="0" xfId="2" applyNumberFormat="1" applyFont="1" applyFill="1" applyAlignment="1">
      <alignment horizontal="left" vertical="center" wrapText="1"/>
    </xf>
    <xf numFmtId="0" fontId="5" fillId="0" borderId="0" xfId="2" applyFont="1" applyFill="1" applyAlignment="1"/>
    <xf numFmtId="1" fontId="1" fillId="0" borderId="0" xfId="3" applyNumberFormat="1" applyFont="1" applyFill="1"/>
    <xf numFmtId="0" fontId="1" fillId="0" borderId="0" xfId="5" applyFont="1" applyFill="1" applyBorder="1" applyAlignment="1"/>
    <xf numFmtId="0" fontId="5" fillId="0" borderId="13" xfId="2" applyFont="1" applyFill="1" applyBorder="1" applyAlignment="1">
      <alignment horizontal="left"/>
    </xf>
    <xf numFmtId="1" fontId="1" fillId="0" borderId="0" xfId="4" applyNumberFormat="1" applyFont="1" applyFill="1"/>
    <xf numFmtId="0" fontId="1" fillId="0" borderId="0" xfId="3" applyFont="1" applyFill="1" applyAlignment="1"/>
    <xf numFmtId="1" fontId="0" fillId="0" borderId="0" xfId="4" applyNumberFormat="1" applyFont="1" applyFill="1"/>
  </cellXfs>
  <cellStyles count="7">
    <cellStyle name="Normal" xfId="0" builtinId="0"/>
    <cellStyle name="Normal 2" xfId="6"/>
    <cellStyle name="Normal_F 07_Formulare bugete locale 2014 " xfId="1"/>
    <cellStyle name="Normal_mach03_Formulare bugete locale 2014 " xfId="5"/>
    <cellStyle name="Normal_mach30_Formulare bugete locale 2014 " xfId="3"/>
    <cellStyle name="Normal_mach31_Formulare bugete locale 2014 " xfId="4"/>
    <cellStyle name="Normal_Machete buget 9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244</xdr:row>
      <xdr:rowOff>0</xdr:rowOff>
    </xdr:from>
    <xdr:to>
      <xdr:col>2</xdr:col>
      <xdr:colOff>19050</xdr:colOff>
      <xdr:row>244</xdr:row>
      <xdr:rowOff>9525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923925" y="71523225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256</xdr:row>
      <xdr:rowOff>0</xdr:rowOff>
    </xdr:from>
    <xdr:to>
      <xdr:col>2</xdr:col>
      <xdr:colOff>19050</xdr:colOff>
      <xdr:row>256</xdr:row>
      <xdr:rowOff>9525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923925" y="74561700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256</xdr:row>
      <xdr:rowOff>0</xdr:rowOff>
    </xdr:from>
    <xdr:to>
      <xdr:col>2</xdr:col>
      <xdr:colOff>19050</xdr:colOff>
      <xdr:row>256</xdr:row>
      <xdr:rowOff>9525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923925" y="74561700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243</xdr:row>
      <xdr:rowOff>0</xdr:rowOff>
    </xdr:from>
    <xdr:to>
      <xdr:col>2</xdr:col>
      <xdr:colOff>19050</xdr:colOff>
      <xdr:row>243</xdr:row>
      <xdr:rowOff>9525</xdr:rowOff>
    </xdr:to>
    <xdr:sp macro="" textlink="">
      <xdr:nvSpPr>
        <xdr:cNvPr id="5" name="AutoShape 2"/>
        <xdr:cNvSpPr>
          <a:spLocks/>
        </xdr:cNvSpPr>
      </xdr:nvSpPr>
      <xdr:spPr bwMode="auto">
        <a:xfrm>
          <a:off x="923925" y="71294625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255</xdr:row>
      <xdr:rowOff>0</xdr:rowOff>
    </xdr:from>
    <xdr:to>
      <xdr:col>2</xdr:col>
      <xdr:colOff>19050</xdr:colOff>
      <xdr:row>255</xdr:row>
      <xdr:rowOff>9525</xdr:rowOff>
    </xdr:to>
    <xdr:sp macro="" textlink="">
      <xdr:nvSpPr>
        <xdr:cNvPr id="6" name="AutoShape 4"/>
        <xdr:cNvSpPr>
          <a:spLocks/>
        </xdr:cNvSpPr>
      </xdr:nvSpPr>
      <xdr:spPr bwMode="auto">
        <a:xfrm>
          <a:off x="923925" y="74333100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255</xdr:row>
      <xdr:rowOff>0</xdr:rowOff>
    </xdr:from>
    <xdr:to>
      <xdr:col>2</xdr:col>
      <xdr:colOff>19050</xdr:colOff>
      <xdr:row>255</xdr:row>
      <xdr:rowOff>9525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923925" y="74333100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265</xdr:row>
      <xdr:rowOff>0</xdr:rowOff>
    </xdr:from>
    <xdr:to>
      <xdr:col>4</xdr:col>
      <xdr:colOff>19050</xdr:colOff>
      <xdr:row>265</xdr:row>
      <xdr:rowOff>9525</xdr:rowOff>
    </xdr:to>
    <xdr:sp macro="" textlink="">
      <xdr:nvSpPr>
        <xdr:cNvPr id="8" name="AutoShape 2"/>
        <xdr:cNvSpPr>
          <a:spLocks/>
        </xdr:cNvSpPr>
      </xdr:nvSpPr>
      <xdr:spPr bwMode="auto">
        <a:xfrm>
          <a:off x="5219700" y="76933425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136</xdr:row>
      <xdr:rowOff>0</xdr:rowOff>
    </xdr:from>
    <xdr:to>
      <xdr:col>3</xdr:col>
      <xdr:colOff>9525</xdr:colOff>
      <xdr:row>136</xdr:row>
      <xdr:rowOff>9525</xdr:rowOff>
    </xdr:to>
    <xdr:sp macro="" textlink="">
      <xdr:nvSpPr>
        <xdr:cNvPr id="9" name="AutoShape 3"/>
        <xdr:cNvSpPr>
          <a:spLocks/>
        </xdr:cNvSpPr>
      </xdr:nvSpPr>
      <xdr:spPr bwMode="auto">
        <a:xfrm>
          <a:off x="4391025" y="39423975"/>
          <a:ext cx="9525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136</xdr:row>
      <xdr:rowOff>0</xdr:rowOff>
    </xdr:from>
    <xdr:to>
      <xdr:col>3</xdr:col>
      <xdr:colOff>9525</xdr:colOff>
      <xdr:row>136</xdr:row>
      <xdr:rowOff>9525</xdr:rowOff>
    </xdr:to>
    <xdr:sp macro="" textlink="">
      <xdr:nvSpPr>
        <xdr:cNvPr id="10" name="AutoShape 5"/>
        <xdr:cNvSpPr>
          <a:spLocks/>
        </xdr:cNvSpPr>
      </xdr:nvSpPr>
      <xdr:spPr bwMode="auto">
        <a:xfrm>
          <a:off x="4391025" y="39423975"/>
          <a:ext cx="9525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136</xdr:row>
      <xdr:rowOff>0</xdr:rowOff>
    </xdr:from>
    <xdr:to>
      <xdr:col>3</xdr:col>
      <xdr:colOff>19050</xdr:colOff>
      <xdr:row>136</xdr:row>
      <xdr:rowOff>9525</xdr:rowOff>
    </xdr:to>
    <xdr:sp macro="" textlink="">
      <xdr:nvSpPr>
        <xdr:cNvPr id="11" name="AutoShape 3"/>
        <xdr:cNvSpPr>
          <a:spLocks/>
        </xdr:cNvSpPr>
      </xdr:nvSpPr>
      <xdr:spPr bwMode="auto">
        <a:xfrm>
          <a:off x="4391025" y="39423975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136</xdr:row>
      <xdr:rowOff>0</xdr:rowOff>
    </xdr:from>
    <xdr:to>
      <xdr:col>3</xdr:col>
      <xdr:colOff>19050</xdr:colOff>
      <xdr:row>136</xdr:row>
      <xdr:rowOff>9525</xdr:rowOff>
    </xdr:to>
    <xdr:sp macro="" textlink="">
      <xdr:nvSpPr>
        <xdr:cNvPr id="12" name="AutoShape 5"/>
        <xdr:cNvSpPr>
          <a:spLocks/>
        </xdr:cNvSpPr>
      </xdr:nvSpPr>
      <xdr:spPr bwMode="auto">
        <a:xfrm>
          <a:off x="4391025" y="39423975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265</xdr:row>
      <xdr:rowOff>0</xdr:rowOff>
    </xdr:from>
    <xdr:to>
      <xdr:col>4</xdr:col>
      <xdr:colOff>19050</xdr:colOff>
      <xdr:row>265</xdr:row>
      <xdr:rowOff>9525</xdr:rowOff>
    </xdr:to>
    <xdr:sp macro="" textlink="">
      <xdr:nvSpPr>
        <xdr:cNvPr id="13" name="AutoShape 2"/>
        <xdr:cNvSpPr>
          <a:spLocks/>
        </xdr:cNvSpPr>
      </xdr:nvSpPr>
      <xdr:spPr bwMode="auto">
        <a:xfrm>
          <a:off x="5219700" y="76933425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136</xdr:row>
      <xdr:rowOff>0</xdr:rowOff>
    </xdr:from>
    <xdr:to>
      <xdr:col>3</xdr:col>
      <xdr:colOff>9525</xdr:colOff>
      <xdr:row>136</xdr:row>
      <xdr:rowOff>9525</xdr:rowOff>
    </xdr:to>
    <xdr:sp macro="" textlink="">
      <xdr:nvSpPr>
        <xdr:cNvPr id="14" name="AutoShape 3"/>
        <xdr:cNvSpPr>
          <a:spLocks/>
        </xdr:cNvSpPr>
      </xdr:nvSpPr>
      <xdr:spPr bwMode="auto">
        <a:xfrm>
          <a:off x="4391025" y="39423975"/>
          <a:ext cx="9525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136</xdr:row>
      <xdr:rowOff>0</xdr:rowOff>
    </xdr:from>
    <xdr:to>
      <xdr:col>3</xdr:col>
      <xdr:colOff>9525</xdr:colOff>
      <xdr:row>136</xdr:row>
      <xdr:rowOff>9525</xdr:rowOff>
    </xdr:to>
    <xdr:sp macro="" textlink="">
      <xdr:nvSpPr>
        <xdr:cNvPr id="15" name="AutoShape 5"/>
        <xdr:cNvSpPr>
          <a:spLocks/>
        </xdr:cNvSpPr>
      </xdr:nvSpPr>
      <xdr:spPr bwMode="auto">
        <a:xfrm>
          <a:off x="4391025" y="39423975"/>
          <a:ext cx="9525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136</xdr:row>
      <xdr:rowOff>0</xdr:rowOff>
    </xdr:from>
    <xdr:to>
      <xdr:col>3</xdr:col>
      <xdr:colOff>19050</xdr:colOff>
      <xdr:row>136</xdr:row>
      <xdr:rowOff>9525</xdr:rowOff>
    </xdr:to>
    <xdr:sp macro="" textlink="">
      <xdr:nvSpPr>
        <xdr:cNvPr id="16" name="AutoShape 3"/>
        <xdr:cNvSpPr>
          <a:spLocks/>
        </xdr:cNvSpPr>
      </xdr:nvSpPr>
      <xdr:spPr bwMode="auto">
        <a:xfrm>
          <a:off x="4391025" y="39423975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136</xdr:row>
      <xdr:rowOff>0</xdr:rowOff>
    </xdr:from>
    <xdr:to>
      <xdr:col>3</xdr:col>
      <xdr:colOff>19050</xdr:colOff>
      <xdr:row>136</xdr:row>
      <xdr:rowOff>9525</xdr:rowOff>
    </xdr:to>
    <xdr:sp macro="" textlink="">
      <xdr:nvSpPr>
        <xdr:cNvPr id="17" name="AutoShape 5"/>
        <xdr:cNvSpPr>
          <a:spLocks/>
        </xdr:cNvSpPr>
      </xdr:nvSpPr>
      <xdr:spPr bwMode="auto">
        <a:xfrm>
          <a:off x="4391025" y="39423975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409575</xdr:colOff>
      <xdr:row>2</xdr:row>
      <xdr:rowOff>9525</xdr:rowOff>
    </xdr:from>
    <xdr:to>
      <xdr:col>2</xdr:col>
      <xdr:colOff>561975</xdr:colOff>
      <xdr:row>5</xdr:row>
      <xdr:rowOff>123825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895350" y="381000"/>
          <a:ext cx="590550" cy="685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 11/02</a:t>
          </a:r>
        </a:p>
      </xdr:txBody>
    </xdr:sp>
    <xdr:clientData/>
  </xdr:twoCellAnchor>
  <xdr:twoCellAnchor>
    <xdr:from>
      <xdr:col>2</xdr:col>
      <xdr:colOff>0</xdr:colOff>
      <xdr:row>209</xdr:row>
      <xdr:rowOff>0</xdr:rowOff>
    </xdr:from>
    <xdr:to>
      <xdr:col>2</xdr:col>
      <xdr:colOff>19050</xdr:colOff>
      <xdr:row>209</xdr:row>
      <xdr:rowOff>9525</xdr:rowOff>
    </xdr:to>
    <xdr:sp macro="" textlink="">
      <xdr:nvSpPr>
        <xdr:cNvPr id="19" name="AutoShape 2"/>
        <xdr:cNvSpPr>
          <a:spLocks/>
        </xdr:cNvSpPr>
      </xdr:nvSpPr>
      <xdr:spPr bwMode="auto">
        <a:xfrm>
          <a:off x="923925" y="59817000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209</xdr:row>
      <xdr:rowOff>0</xdr:rowOff>
    </xdr:from>
    <xdr:to>
      <xdr:col>2</xdr:col>
      <xdr:colOff>19050</xdr:colOff>
      <xdr:row>209</xdr:row>
      <xdr:rowOff>9525</xdr:rowOff>
    </xdr:to>
    <xdr:sp macro="" textlink="">
      <xdr:nvSpPr>
        <xdr:cNvPr id="20" name="AutoShape 2"/>
        <xdr:cNvSpPr>
          <a:spLocks/>
        </xdr:cNvSpPr>
      </xdr:nvSpPr>
      <xdr:spPr bwMode="auto">
        <a:xfrm>
          <a:off x="923925" y="59817000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19050</xdr:colOff>
      <xdr:row>299</xdr:row>
      <xdr:rowOff>0</xdr:rowOff>
    </xdr:to>
    <xdr:sp macro="" textlink="">
      <xdr:nvSpPr>
        <xdr:cNvPr id="21" name="AutoShape 4"/>
        <xdr:cNvSpPr>
          <a:spLocks/>
        </xdr:cNvSpPr>
      </xdr:nvSpPr>
      <xdr:spPr bwMode="auto">
        <a:xfrm>
          <a:off x="923925" y="865346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19050</xdr:colOff>
      <xdr:row>299</xdr:row>
      <xdr:rowOff>0</xdr:rowOff>
    </xdr:to>
    <xdr:sp macro="" textlink="">
      <xdr:nvSpPr>
        <xdr:cNvPr id="22" name="AutoShape 6"/>
        <xdr:cNvSpPr>
          <a:spLocks/>
        </xdr:cNvSpPr>
      </xdr:nvSpPr>
      <xdr:spPr bwMode="auto">
        <a:xfrm>
          <a:off x="923925" y="865346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19050</xdr:colOff>
      <xdr:row>299</xdr:row>
      <xdr:rowOff>0</xdr:rowOff>
    </xdr:to>
    <xdr:sp macro="" textlink="">
      <xdr:nvSpPr>
        <xdr:cNvPr id="23" name="AutoShape 4"/>
        <xdr:cNvSpPr>
          <a:spLocks/>
        </xdr:cNvSpPr>
      </xdr:nvSpPr>
      <xdr:spPr bwMode="auto">
        <a:xfrm>
          <a:off x="923925" y="865346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19050</xdr:colOff>
      <xdr:row>299</xdr:row>
      <xdr:rowOff>0</xdr:rowOff>
    </xdr:to>
    <xdr:sp macro="" textlink="">
      <xdr:nvSpPr>
        <xdr:cNvPr id="24" name="AutoShape 6"/>
        <xdr:cNvSpPr>
          <a:spLocks/>
        </xdr:cNvSpPr>
      </xdr:nvSpPr>
      <xdr:spPr bwMode="auto">
        <a:xfrm>
          <a:off x="923925" y="865346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19050</xdr:colOff>
      <xdr:row>299</xdr:row>
      <xdr:rowOff>0</xdr:rowOff>
    </xdr:to>
    <xdr:sp macro="" textlink="">
      <xdr:nvSpPr>
        <xdr:cNvPr id="25" name="AutoShape 2"/>
        <xdr:cNvSpPr>
          <a:spLocks/>
        </xdr:cNvSpPr>
      </xdr:nvSpPr>
      <xdr:spPr bwMode="auto">
        <a:xfrm>
          <a:off x="923925" y="865346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19050</xdr:colOff>
      <xdr:row>299</xdr:row>
      <xdr:rowOff>0</xdr:rowOff>
    </xdr:to>
    <xdr:sp macro="" textlink="">
      <xdr:nvSpPr>
        <xdr:cNvPr id="26" name="AutoShape 2"/>
        <xdr:cNvSpPr>
          <a:spLocks/>
        </xdr:cNvSpPr>
      </xdr:nvSpPr>
      <xdr:spPr bwMode="auto">
        <a:xfrm>
          <a:off x="923925" y="865346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anager\Desktop\140%2004%204%20iul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0-04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S307"/>
  <sheetViews>
    <sheetView tabSelected="1" view="pageBreakPreview" zoomScale="75" zoomScaleNormal="75" zoomScaleSheetLayoutView="75" workbookViewId="0">
      <selection activeCell="K186" sqref="K186"/>
    </sheetView>
  </sheetViews>
  <sheetFormatPr defaultColWidth="8.85546875" defaultRowHeight="14.25" x14ac:dyDescent="0.2"/>
  <cols>
    <col min="1" max="1" width="7.28515625" style="6" customWidth="1"/>
    <col min="2" max="2" width="6.5703125" style="6" customWidth="1"/>
    <col min="3" max="3" width="52" style="6" customWidth="1"/>
    <col min="4" max="4" width="12.42578125" style="6" customWidth="1"/>
    <col min="5" max="5" width="11.140625" style="6" customWidth="1"/>
    <col min="6" max="6" width="9.85546875" style="6" hidden="1" customWidth="1"/>
    <col min="7" max="7" width="0.140625" style="6" hidden="1" customWidth="1"/>
    <col min="8" max="9" width="0.140625" style="6" customWidth="1"/>
    <col min="10" max="10" width="11.28515625" style="6" customWidth="1"/>
    <col min="11" max="11" width="11.42578125" style="6" customWidth="1"/>
    <col min="12" max="12" width="11.28515625" style="6" customWidth="1"/>
    <col min="13" max="13" width="10.140625" style="6" customWidth="1"/>
    <col min="14" max="14" width="9.85546875" style="6" customWidth="1"/>
    <col min="15" max="15" width="10.140625" style="6" customWidth="1"/>
    <col min="16" max="16" width="11.85546875" style="6" customWidth="1"/>
    <col min="17" max="16384" width="8.85546875" style="6"/>
  </cols>
  <sheetData>
    <row r="1" spans="1:19" ht="15" x14ac:dyDescent="0.25">
      <c r="A1" s="1" t="s">
        <v>0</v>
      </c>
      <c r="B1" s="2"/>
      <c r="C1" s="2"/>
      <c r="D1" s="3"/>
      <c r="E1" s="4"/>
      <c r="F1" s="5"/>
      <c r="G1" s="5"/>
      <c r="H1" s="5"/>
      <c r="I1" s="5"/>
      <c r="L1" s="4" t="s">
        <v>1</v>
      </c>
      <c r="M1" s="5"/>
      <c r="N1" s="5"/>
      <c r="O1" s="5"/>
      <c r="P1" s="5"/>
    </row>
    <row r="2" spans="1:19" x14ac:dyDescent="0.2">
      <c r="A2" s="7" t="s">
        <v>2</v>
      </c>
      <c r="C2" s="8"/>
      <c r="D2" s="3"/>
      <c r="E2" s="9"/>
      <c r="F2" s="10"/>
      <c r="G2" s="10"/>
      <c r="H2" s="10"/>
      <c r="I2" s="10"/>
      <c r="K2" s="11"/>
      <c r="L2" s="9" t="s">
        <v>3</v>
      </c>
      <c r="M2" s="10"/>
      <c r="N2" s="10" t="s">
        <v>4</v>
      </c>
      <c r="O2" s="10"/>
      <c r="P2" s="10"/>
      <c r="R2" s="11"/>
      <c r="S2" s="11"/>
    </row>
    <row r="3" spans="1:19" ht="15" x14ac:dyDescent="0.25">
      <c r="A3" s="12" t="s">
        <v>5</v>
      </c>
      <c r="C3" s="13"/>
      <c r="D3" s="3"/>
      <c r="K3" s="10"/>
      <c r="L3" s="10"/>
    </row>
    <row r="4" spans="1:19" ht="15" x14ac:dyDescent="0.25">
      <c r="A4" s="7"/>
      <c r="C4" s="13"/>
      <c r="D4" s="3"/>
      <c r="L4" s="10"/>
      <c r="M4" s="10"/>
      <c r="N4" s="10"/>
      <c r="O4" s="10"/>
    </row>
    <row r="5" spans="1:19" ht="15" x14ac:dyDescent="0.25">
      <c r="A5" s="7"/>
      <c r="C5" s="13"/>
      <c r="D5" s="3"/>
      <c r="L5" s="10"/>
      <c r="M5" s="10"/>
      <c r="N5" s="10"/>
      <c r="O5" s="10"/>
    </row>
    <row r="6" spans="1:19" ht="15" x14ac:dyDescent="0.25">
      <c r="A6" s="1" t="s">
        <v>6</v>
      </c>
      <c r="C6" s="13"/>
      <c r="D6" s="3"/>
    </row>
    <row r="7" spans="1:19" ht="18" x14ac:dyDescent="0.2">
      <c r="A7" s="14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5"/>
    </row>
    <row r="8" spans="1:19" ht="18" x14ac:dyDescent="0.2">
      <c r="A8" s="14" t="s">
        <v>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9" ht="15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9" ht="15.75" thickBot="1" x14ac:dyDescent="0.3">
      <c r="A10" s="17"/>
      <c r="B10" s="17"/>
      <c r="C10" s="17"/>
      <c r="D10" s="3"/>
      <c r="E10" s="8"/>
      <c r="F10" s="8"/>
      <c r="G10" s="8"/>
      <c r="H10" s="8"/>
      <c r="I10" s="8"/>
      <c r="J10" s="18"/>
      <c r="K10" s="19"/>
      <c r="L10" s="19"/>
      <c r="P10" s="20" t="s">
        <v>9</v>
      </c>
    </row>
    <row r="11" spans="1:19" ht="17.25" customHeight="1" x14ac:dyDescent="0.2">
      <c r="A11" s="21" t="s">
        <v>10</v>
      </c>
      <c r="B11" s="22"/>
      <c r="C11" s="23"/>
      <c r="D11" s="24" t="s">
        <v>11</v>
      </c>
      <c r="E11" s="25" t="s">
        <v>12</v>
      </c>
      <c r="F11" s="26"/>
      <c r="G11" s="26"/>
      <c r="H11" s="26"/>
      <c r="I11" s="26"/>
      <c r="J11" s="26"/>
      <c r="K11" s="26"/>
      <c r="L11" s="26"/>
      <c r="M11" s="27"/>
      <c r="N11" s="28" t="s">
        <v>13</v>
      </c>
      <c r="O11" s="29"/>
      <c r="P11" s="30"/>
    </row>
    <row r="12" spans="1:19" ht="25.5" customHeight="1" x14ac:dyDescent="0.2">
      <c r="A12" s="31"/>
      <c r="B12" s="32"/>
      <c r="C12" s="33"/>
      <c r="D12" s="34"/>
      <c r="E12" s="35" t="s">
        <v>14</v>
      </c>
      <c r="F12" s="35"/>
      <c r="G12" s="35"/>
      <c r="H12" s="36"/>
      <c r="I12" s="36"/>
      <c r="J12" s="37" t="s">
        <v>15</v>
      </c>
      <c r="K12" s="38"/>
      <c r="L12" s="38"/>
      <c r="M12" s="39"/>
      <c r="N12" s="40">
        <v>2027</v>
      </c>
      <c r="O12" s="41">
        <v>2028</v>
      </c>
      <c r="P12" s="42">
        <v>2029</v>
      </c>
    </row>
    <row r="13" spans="1:19" ht="47.25" customHeight="1" thickBot="1" x14ac:dyDescent="0.25">
      <c r="A13" s="43"/>
      <c r="B13" s="44"/>
      <c r="C13" s="45"/>
      <c r="D13" s="46"/>
      <c r="E13" s="47" t="s">
        <v>16</v>
      </c>
      <c r="F13" s="48" t="s">
        <v>17</v>
      </c>
      <c r="G13" s="48" t="s">
        <v>18</v>
      </c>
      <c r="H13" s="48"/>
      <c r="I13" s="48"/>
      <c r="J13" s="49" t="s">
        <v>19</v>
      </c>
      <c r="K13" s="49" t="s">
        <v>20</v>
      </c>
      <c r="L13" s="49" t="s">
        <v>21</v>
      </c>
      <c r="M13" s="50" t="s">
        <v>22</v>
      </c>
      <c r="N13" s="51"/>
      <c r="O13" s="52"/>
      <c r="P13" s="53"/>
    </row>
    <row r="14" spans="1:19" ht="28.15" customHeight="1" x14ac:dyDescent="0.25">
      <c r="A14" s="54" t="s">
        <v>23</v>
      </c>
      <c r="B14" s="55"/>
      <c r="C14" s="56"/>
      <c r="D14" s="57" t="s">
        <v>24</v>
      </c>
      <c r="E14" s="58">
        <f>E15+E60+E64+E70+E92+E148</f>
        <v>98911</v>
      </c>
      <c r="F14" s="58">
        <f t="shared" ref="F14:P14" si="0">F15+F60+F64+F70+F92</f>
        <v>0</v>
      </c>
      <c r="G14" s="58">
        <f t="shared" si="0"/>
        <v>0</v>
      </c>
      <c r="H14" s="58"/>
      <c r="I14" s="58"/>
      <c r="J14" s="58">
        <f>J15+J60+J64+J70+J92+J148</f>
        <v>24095</v>
      </c>
      <c r="K14" s="58">
        <f t="shared" si="0"/>
        <v>27539</v>
      </c>
      <c r="L14" s="58">
        <f t="shared" si="0"/>
        <v>24319</v>
      </c>
      <c r="M14" s="59">
        <f t="shared" si="0"/>
        <v>22958</v>
      </c>
      <c r="N14" s="60">
        <f t="shared" si="0"/>
        <v>98478</v>
      </c>
      <c r="O14" s="61">
        <f t="shared" si="0"/>
        <v>98478</v>
      </c>
      <c r="P14" s="61">
        <f t="shared" si="0"/>
        <v>98478</v>
      </c>
    </row>
    <row r="15" spans="1:19" ht="19.149999999999999" customHeight="1" x14ac:dyDescent="0.25">
      <c r="A15" s="62" t="s">
        <v>25</v>
      </c>
      <c r="B15" s="63"/>
      <c r="C15" s="64"/>
      <c r="D15" s="65" t="s">
        <v>26</v>
      </c>
      <c r="E15" s="66">
        <f t="shared" ref="E15:P15" si="1">E16+E21</f>
        <v>53450</v>
      </c>
      <c r="F15" s="66">
        <f t="shared" si="1"/>
        <v>0</v>
      </c>
      <c r="G15" s="66">
        <f t="shared" si="1"/>
        <v>0</v>
      </c>
      <c r="H15" s="66"/>
      <c r="I15" s="66"/>
      <c r="J15" s="67">
        <f t="shared" si="1"/>
        <v>12314</v>
      </c>
      <c r="K15" s="67">
        <f t="shared" si="1"/>
        <v>15859</v>
      </c>
      <c r="L15" s="67">
        <f t="shared" si="1"/>
        <v>13319</v>
      </c>
      <c r="M15" s="68">
        <f t="shared" si="1"/>
        <v>11958</v>
      </c>
      <c r="N15" s="69">
        <f t="shared" si="1"/>
        <v>53397</v>
      </c>
      <c r="O15" s="66">
        <f t="shared" si="1"/>
        <v>53397</v>
      </c>
      <c r="P15" s="66">
        <f t="shared" si="1"/>
        <v>53397</v>
      </c>
    </row>
    <row r="16" spans="1:19" ht="19.149999999999999" customHeight="1" x14ac:dyDescent="0.25">
      <c r="A16" s="70" t="s">
        <v>27</v>
      </c>
      <c r="B16" s="71"/>
      <c r="C16" s="72"/>
      <c r="D16" s="73" t="s">
        <v>28</v>
      </c>
      <c r="E16" s="74"/>
      <c r="F16" s="74"/>
      <c r="G16" s="74"/>
      <c r="H16" s="74"/>
      <c r="I16" s="74"/>
      <c r="J16" s="74"/>
      <c r="K16" s="74"/>
      <c r="L16" s="74"/>
      <c r="M16" s="75"/>
      <c r="N16" s="76"/>
      <c r="O16" s="74"/>
      <c r="P16" s="77"/>
    </row>
    <row r="17" spans="1:16" ht="19.149999999999999" customHeight="1" x14ac:dyDescent="0.25">
      <c r="A17" s="70" t="s">
        <v>29</v>
      </c>
      <c r="B17" s="71"/>
      <c r="C17" s="72"/>
      <c r="D17" s="78" t="s">
        <v>30</v>
      </c>
      <c r="E17" s="74"/>
      <c r="F17" s="74"/>
      <c r="G17" s="74"/>
      <c r="H17" s="74"/>
      <c r="I17" s="74"/>
      <c r="J17" s="74"/>
      <c r="K17" s="74"/>
      <c r="L17" s="74"/>
      <c r="M17" s="75"/>
      <c r="N17" s="76"/>
      <c r="O17" s="74"/>
      <c r="P17" s="77"/>
    </row>
    <row r="18" spans="1:16" ht="19.149999999999999" customHeight="1" x14ac:dyDescent="0.25">
      <c r="A18" s="79" t="s">
        <v>31</v>
      </c>
      <c r="B18" s="80"/>
      <c r="C18" s="80"/>
      <c r="D18" s="73" t="s">
        <v>32</v>
      </c>
      <c r="E18" s="74"/>
      <c r="F18" s="74"/>
      <c r="G18" s="74"/>
      <c r="H18" s="74"/>
      <c r="I18" s="74"/>
      <c r="J18" s="74"/>
      <c r="K18" s="74"/>
      <c r="L18" s="74"/>
      <c r="M18" s="75"/>
      <c r="N18" s="76"/>
      <c r="O18" s="74"/>
      <c r="P18" s="77"/>
    </row>
    <row r="19" spans="1:16" ht="19.149999999999999" customHeight="1" x14ac:dyDescent="0.25">
      <c r="A19" s="70"/>
      <c r="B19" s="81" t="s">
        <v>33</v>
      </c>
      <c r="C19" s="82"/>
      <c r="D19" s="73" t="s">
        <v>34</v>
      </c>
      <c r="E19" s="74"/>
      <c r="F19" s="74"/>
      <c r="G19" s="74"/>
      <c r="H19" s="74"/>
      <c r="I19" s="74"/>
      <c r="J19" s="74"/>
      <c r="K19" s="74"/>
      <c r="L19" s="74"/>
      <c r="M19" s="75"/>
      <c r="N19" s="76"/>
      <c r="O19" s="74"/>
      <c r="P19" s="77"/>
    </row>
    <row r="20" spans="1:16" ht="16.5" customHeight="1" x14ac:dyDescent="0.25">
      <c r="A20" s="70"/>
      <c r="B20" s="81" t="s">
        <v>35</v>
      </c>
      <c r="C20" s="82"/>
      <c r="D20" s="73" t="s">
        <v>36</v>
      </c>
      <c r="E20" s="74"/>
      <c r="F20" s="74"/>
      <c r="G20" s="74"/>
      <c r="H20" s="74"/>
      <c r="I20" s="74"/>
      <c r="J20" s="74"/>
      <c r="K20" s="74"/>
      <c r="L20" s="74"/>
      <c r="M20" s="75"/>
      <c r="N20" s="76"/>
      <c r="O20" s="74"/>
      <c r="P20" s="77"/>
    </row>
    <row r="21" spans="1:16" ht="19.149999999999999" customHeight="1" x14ac:dyDescent="0.25">
      <c r="A21" s="83" t="s">
        <v>37</v>
      </c>
      <c r="B21" s="84"/>
      <c r="C21" s="74"/>
      <c r="D21" s="78" t="s">
        <v>38</v>
      </c>
      <c r="E21" s="85">
        <f t="shared" ref="E21:P21" si="2">E22+E33</f>
        <v>53450</v>
      </c>
      <c r="F21" s="85">
        <f t="shared" si="2"/>
        <v>0</v>
      </c>
      <c r="G21" s="85">
        <f t="shared" si="2"/>
        <v>0</v>
      </c>
      <c r="H21" s="85"/>
      <c r="I21" s="85"/>
      <c r="J21" s="86">
        <f t="shared" si="2"/>
        <v>12314</v>
      </c>
      <c r="K21" s="86">
        <f t="shared" si="2"/>
        <v>15859</v>
      </c>
      <c r="L21" s="86">
        <f t="shared" si="2"/>
        <v>13319</v>
      </c>
      <c r="M21" s="87">
        <f t="shared" si="2"/>
        <v>11958</v>
      </c>
      <c r="N21" s="88">
        <f t="shared" si="2"/>
        <v>53397</v>
      </c>
      <c r="O21" s="85">
        <f t="shared" si="2"/>
        <v>53397</v>
      </c>
      <c r="P21" s="85">
        <f t="shared" si="2"/>
        <v>53397</v>
      </c>
    </row>
    <row r="22" spans="1:16" ht="19.149999999999999" customHeight="1" x14ac:dyDescent="0.25">
      <c r="A22" s="79" t="s">
        <v>39</v>
      </c>
      <c r="B22" s="74"/>
      <c r="C22" s="89"/>
      <c r="D22" s="78" t="s">
        <v>40</v>
      </c>
      <c r="E22" s="90">
        <f>E23</f>
        <v>0</v>
      </c>
      <c r="F22" s="90">
        <f t="shared" ref="F22:P22" si="3">F23+F31</f>
        <v>0</v>
      </c>
      <c r="G22" s="90">
        <f t="shared" si="3"/>
        <v>0</v>
      </c>
      <c r="H22" s="90"/>
      <c r="I22" s="90"/>
      <c r="J22" s="90">
        <f t="shared" si="3"/>
        <v>0</v>
      </c>
      <c r="K22" s="90">
        <f t="shared" si="3"/>
        <v>0</v>
      </c>
      <c r="L22" s="90">
        <f t="shared" si="3"/>
        <v>0</v>
      </c>
      <c r="M22" s="91">
        <f t="shared" si="3"/>
        <v>0</v>
      </c>
      <c r="N22" s="92">
        <f t="shared" si="3"/>
        <v>0</v>
      </c>
      <c r="O22" s="90">
        <f t="shared" si="3"/>
        <v>0</v>
      </c>
      <c r="P22" s="90">
        <f t="shared" si="3"/>
        <v>0</v>
      </c>
    </row>
    <row r="23" spans="1:16" ht="19.149999999999999" customHeight="1" x14ac:dyDescent="0.25">
      <c r="A23" s="79" t="s">
        <v>41</v>
      </c>
      <c r="B23" s="82"/>
      <c r="C23" s="89"/>
      <c r="D23" s="73" t="s">
        <v>42</v>
      </c>
      <c r="E23" s="93">
        <f>E24</f>
        <v>0</v>
      </c>
      <c r="F23" s="93">
        <f t="shared" ref="F23:P23" si="4">F24+F26+F29+F30</f>
        <v>0</v>
      </c>
      <c r="G23" s="93">
        <f t="shared" si="4"/>
        <v>0</v>
      </c>
      <c r="H23" s="93"/>
      <c r="I23" s="93"/>
      <c r="J23" s="93">
        <f t="shared" si="4"/>
        <v>0</v>
      </c>
      <c r="K23" s="93">
        <f t="shared" si="4"/>
        <v>0</v>
      </c>
      <c r="L23" s="93">
        <f t="shared" si="4"/>
        <v>0</v>
      </c>
      <c r="M23" s="94">
        <f t="shared" si="4"/>
        <v>0</v>
      </c>
      <c r="N23" s="95">
        <f t="shared" si="4"/>
        <v>0</v>
      </c>
      <c r="O23" s="93">
        <f t="shared" si="4"/>
        <v>0</v>
      </c>
      <c r="P23" s="93">
        <f t="shared" si="4"/>
        <v>0</v>
      </c>
    </row>
    <row r="24" spans="1:16" ht="19.149999999999999" customHeight="1" x14ac:dyDescent="0.25">
      <c r="A24" s="96"/>
      <c r="B24" s="81" t="s">
        <v>43</v>
      </c>
      <c r="C24" s="82"/>
      <c r="D24" s="97" t="s">
        <v>44</v>
      </c>
      <c r="E24" s="85">
        <f>E25</f>
        <v>0</v>
      </c>
      <c r="F24" s="85"/>
      <c r="G24" s="85"/>
      <c r="H24" s="85"/>
      <c r="I24" s="85"/>
      <c r="J24" s="85">
        <f t="shared" ref="J24:P24" si="5">J25</f>
        <v>0</v>
      </c>
      <c r="K24" s="85">
        <f t="shared" si="5"/>
        <v>0</v>
      </c>
      <c r="L24" s="85">
        <f t="shared" si="5"/>
        <v>0</v>
      </c>
      <c r="M24" s="85">
        <f t="shared" si="5"/>
        <v>0</v>
      </c>
      <c r="N24" s="76">
        <f t="shared" si="5"/>
        <v>0</v>
      </c>
      <c r="O24" s="76">
        <f t="shared" si="5"/>
        <v>0</v>
      </c>
      <c r="P24" s="76">
        <f t="shared" si="5"/>
        <v>0</v>
      </c>
    </row>
    <row r="25" spans="1:16" s="106" customFormat="1" ht="18" customHeight="1" x14ac:dyDescent="0.2">
      <c r="A25" s="98"/>
      <c r="B25" s="99"/>
      <c r="C25" s="100" t="s">
        <v>45</v>
      </c>
      <c r="D25" s="101" t="s">
        <v>46</v>
      </c>
      <c r="E25" s="102">
        <f>SUM(J25:M25)</f>
        <v>0</v>
      </c>
      <c r="F25" s="102"/>
      <c r="G25" s="102"/>
      <c r="H25" s="102"/>
      <c r="I25" s="102"/>
      <c r="J25" s="102"/>
      <c r="K25" s="102"/>
      <c r="L25" s="102"/>
      <c r="M25" s="103"/>
      <c r="N25" s="104"/>
      <c r="O25" s="99"/>
      <c r="P25" s="105"/>
    </row>
    <row r="26" spans="1:16" ht="19.149999999999999" customHeight="1" x14ac:dyDescent="0.25">
      <c r="A26" s="96"/>
      <c r="B26" s="81" t="s">
        <v>47</v>
      </c>
      <c r="C26" s="82"/>
      <c r="D26" s="73" t="s">
        <v>48</v>
      </c>
      <c r="E26" s="71"/>
      <c r="F26" s="71"/>
      <c r="G26" s="71"/>
      <c r="H26" s="71"/>
      <c r="I26" s="71"/>
      <c r="J26" s="71"/>
      <c r="K26" s="71"/>
      <c r="L26" s="71"/>
      <c r="M26" s="107"/>
      <c r="N26" s="108"/>
      <c r="O26" s="109"/>
      <c r="P26" s="110"/>
    </row>
    <row r="27" spans="1:16" ht="15" customHeight="1" x14ac:dyDescent="0.25">
      <c r="A27" s="96"/>
      <c r="B27" s="81"/>
      <c r="C27" s="82" t="s">
        <v>49</v>
      </c>
      <c r="D27" s="73" t="s">
        <v>50</v>
      </c>
      <c r="E27" s="71" t="s">
        <v>51</v>
      </c>
      <c r="F27" s="71"/>
      <c r="G27" s="71" t="s">
        <v>51</v>
      </c>
      <c r="H27" s="71"/>
      <c r="I27" s="71"/>
      <c r="J27" s="71" t="s">
        <v>51</v>
      </c>
      <c r="K27" s="71" t="s">
        <v>51</v>
      </c>
      <c r="L27" s="71" t="s">
        <v>51</v>
      </c>
      <c r="M27" s="107" t="s">
        <v>51</v>
      </c>
      <c r="N27" s="108" t="s">
        <v>51</v>
      </c>
      <c r="O27" s="109" t="s">
        <v>51</v>
      </c>
      <c r="P27" s="110" t="s">
        <v>51</v>
      </c>
    </row>
    <row r="28" spans="1:16" s="120" customFormat="1" ht="26.25" customHeight="1" x14ac:dyDescent="0.2">
      <c r="A28" s="111"/>
      <c r="B28" s="112"/>
      <c r="C28" s="113" t="s">
        <v>52</v>
      </c>
      <c r="D28" s="114" t="s">
        <v>53</v>
      </c>
      <c r="E28" s="115" t="s">
        <v>51</v>
      </c>
      <c r="F28" s="115"/>
      <c r="G28" s="115" t="s">
        <v>51</v>
      </c>
      <c r="H28" s="115"/>
      <c r="I28" s="115"/>
      <c r="J28" s="115" t="s">
        <v>51</v>
      </c>
      <c r="K28" s="115" t="s">
        <v>51</v>
      </c>
      <c r="L28" s="115" t="s">
        <v>51</v>
      </c>
      <c r="M28" s="116" t="s">
        <v>51</v>
      </c>
      <c r="N28" s="117" t="s">
        <v>51</v>
      </c>
      <c r="O28" s="118" t="s">
        <v>51</v>
      </c>
      <c r="P28" s="119" t="s">
        <v>51</v>
      </c>
    </row>
    <row r="29" spans="1:16" ht="17.25" customHeight="1" x14ac:dyDescent="0.25">
      <c r="A29" s="83"/>
      <c r="B29" s="81" t="s">
        <v>54</v>
      </c>
      <c r="C29" s="82"/>
      <c r="D29" s="121" t="s">
        <v>55</v>
      </c>
      <c r="E29" s="74"/>
      <c r="F29" s="74"/>
      <c r="G29" s="74"/>
      <c r="H29" s="74"/>
      <c r="I29" s="74"/>
      <c r="J29" s="74"/>
      <c r="K29" s="74"/>
      <c r="L29" s="74"/>
      <c r="M29" s="75"/>
      <c r="N29" s="76"/>
      <c r="O29" s="74"/>
      <c r="P29" s="77"/>
    </row>
    <row r="30" spans="1:16" ht="19.149999999999999" customHeight="1" x14ac:dyDescent="0.25">
      <c r="A30" s="83"/>
      <c r="B30" s="81" t="s">
        <v>56</v>
      </c>
      <c r="C30" s="82"/>
      <c r="D30" s="121" t="s">
        <v>57</v>
      </c>
      <c r="E30" s="74"/>
      <c r="F30" s="74"/>
      <c r="G30" s="74"/>
      <c r="H30" s="74"/>
      <c r="I30" s="74"/>
      <c r="J30" s="74"/>
      <c r="K30" s="74"/>
      <c r="L30" s="74"/>
      <c r="M30" s="75"/>
      <c r="N30" s="76"/>
      <c r="O30" s="74"/>
      <c r="P30" s="77"/>
    </row>
    <row r="31" spans="1:16" ht="19.149999999999999" customHeight="1" x14ac:dyDescent="0.25">
      <c r="A31" s="83" t="s">
        <v>58</v>
      </c>
      <c r="B31" s="81"/>
      <c r="C31" s="82"/>
      <c r="D31" s="78" t="s">
        <v>59</v>
      </c>
      <c r="E31" s="74">
        <v>0</v>
      </c>
      <c r="F31" s="74"/>
      <c r="G31" s="74">
        <v>0</v>
      </c>
      <c r="H31" s="74"/>
      <c r="I31" s="74"/>
      <c r="J31" s="74">
        <f>J32</f>
        <v>0</v>
      </c>
      <c r="K31" s="74"/>
      <c r="L31" s="74"/>
      <c r="M31" s="75"/>
      <c r="N31" s="76">
        <f>N32</f>
        <v>0</v>
      </c>
      <c r="O31" s="74">
        <f>O32</f>
        <v>0</v>
      </c>
      <c r="P31" s="74">
        <f>P32</f>
        <v>0</v>
      </c>
    </row>
    <row r="32" spans="1:16" ht="15" customHeight="1" x14ac:dyDescent="0.25">
      <c r="A32" s="83"/>
      <c r="B32" s="81" t="s">
        <v>60</v>
      </c>
      <c r="C32" s="82"/>
      <c r="D32" s="78" t="s">
        <v>61</v>
      </c>
      <c r="E32" s="85">
        <v>0</v>
      </c>
      <c r="F32" s="85"/>
      <c r="G32" s="85">
        <v>0</v>
      </c>
      <c r="H32" s="85"/>
      <c r="I32" s="85"/>
      <c r="J32" s="74"/>
      <c r="K32" s="74"/>
      <c r="L32" s="74"/>
      <c r="M32" s="75"/>
      <c r="N32" s="76"/>
      <c r="O32" s="74"/>
      <c r="P32" s="77"/>
    </row>
    <row r="33" spans="1:16" ht="28.5" customHeight="1" x14ac:dyDescent="0.25">
      <c r="A33" s="122" t="s">
        <v>62</v>
      </c>
      <c r="B33" s="123"/>
      <c r="C33" s="124"/>
      <c r="D33" s="125" t="s">
        <v>63</v>
      </c>
      <c r="E33" s="90">
        <f t="shared" ref="E33:P33" si="6">E34+E53+E55</f>
        <v>53450</v>
      </c>
      <c r="F33" s="90">
        <f t="shared" si="6"/>
        <v>0</v>
      </c>
      <c r="G33" s="90">
        <f t="shared" si="6"/>
        <v>0</v>
      </c>
      <c r="H33" s="90"/>
      <c r="I33" s="90"/>
      <c r="J33" s="126">
        <f t="shared" si="6"/>
        <v>12314</v>
      </c>
      <c r="K33" s="126">
        <f t="shared" si="6"/>
        <v>15859</v>
      </c>
      <c r="L33" s="90">
        <f t="shared" si="6"/>
        <v>13319</v>
      </c>
      <c r="M33" s="127">
        <f t="shared" si="6"/>
        <v>11958</v>
      </c>
      <c r="N33" s="92">
        <f t="shared" si="6"/>
        <v>53397</v>
      </c>
      <c r="O33" s="90">
        <f t="shared" si="6"/>
        <v>53397</v>
      </c>
      <c r="P33" s="90">
        <f t="shared" si="6"/>
        <v>53397</v>
      </c>
    </row>
    <row r="34" spans="1:16" ht="43.9" customHeight="1" x14ac:dyDescent="0.25">
      <c r="A34" s="128" t="s">
        <v>64</v>
      </c>
      <c r="B34" s="129"/>
      <c r="C34" s="129"/>
      <c r="D34" s="130" t="s">
        <v>65</v>
      </c>
      <c r="E34" s="93">
        <f t="shared" ref="E34:P34" si="7">E36+E40+E44+E45+E46+E48</f>
        <v>53447</v>
      </c>
      <c r="F34" s="93">
        <f t="shared" si="7"/>
        <v>0</v>
      </c>
      <c r="G34" s="93">
        <f t="shared" si="7"/>
        <v>0</v>
      </c>
      <c r="H34" s="93"/>
      <c r="I34" s="93"/>
      <c r="J34" s="131">
        <f t="shared" si="7"/>
        <v>12314</v>
      </c>
      <c r="K34" s="131">
        <f t="shared" si="7"/>
        <v>15856</v>
      </c>
      <c r="L34" s="93">
        <f t="shared" si="7"/>
        <v>13319</v>
      </c>
      <c r="M34" s="132">
        <f t="shared" si="7"/>
        <v>11958</v>
      </c>
      <c r="N34" s="95">
        <f t="shared" si="7"/>
        <v>53397</v>
      </c>
      <c r="O34" s="93">
        <f t="shared" si="7"/>
        <v>53397</v>
      </c>
      <c r="P34" s="93">
        <f t="shared" si="7"/>
        <v>53397</v>
      </c>
    </row>
    <row r="35" spans="1:16" ht="18" customHeight="1" x14ac:dyDescent="0.25">
      <c r="A35" s="96"/>
      <c r="B35" s="81" t="s">
        <v>66</v>
      </c>
      <c r="C35" s="82"/>
      <c r="D35" s="73" t="s">
        <v>67</v>
      </c>
      <c r="E35" s="74"/>
      <c r="F35" s="74"/>
      <c r="G35" s="74"/>
      <c r="H35" s="74"/>
      <c r="I35" s="74"/>
      <c r="J35" s="74"/>
      <c r="K35" s="74"/>
      <c r="L35" s="74"/>
      <c r="M35" s="75"/>
      <c r="N35" s="76"/>
      <c r="O35" s="74"/>
      <c r="P35" s="77"/>
    </row>
    <row r="36" spans="1:16" ht="18" customHeight="1" x14ac:dyDescent="0.25">
      <c r="A36" s="96"/>
      <c r="B36" s="81" t="s">
        <v>68</v>
      </c>
      <c r="C36" s="82"/>
      <c r="D36" s="73" t="s">
        <v>69</v>
      </c>
      <c r="E36" s="85">
        <f>SUM(J36:M36)</f>
        <v>1700</v>
      </c>
      <c r="F36" s="85"/>
      <c r="G36" s="85"/>
      <c r="H36" s="85"/>
      <c r="I36" s="85"/>
      <c r="J36" s="74">
        <v>350</v>
      </c>
      <c r="K36" s="74">
        <v>450</v>
      </c>
      <c r="L36" s="74">
        <v>450</v>
      </c>
      <c r="M36" s="75">
        <v>450</v>
      </c>
      <c r="N36" s="76">
        <v>1700</v>
      </c>
      <c r="O36" s="74">
        <v>1700</v>
      </c>
      <c r="P36" s="74">
        <v>1700</v>
      </c>
    </row>
    <row r="37" spans="1:16" ht="18" customHeight="1" x14ac:dyDescent="0.25">
      <c r="A37" s="96"/>
      <c r="B37" s="133" t="s">
        <v>70</v>
      </c>
      <c r="C37" s="134"/>
      <c r="D37" s="73" t="s">
        <v>71</v>
      </c>
      <c r="E37" s="74"/>
      <c r="F37" s="74"/>
      <c r="G37" s="74"/>
      <c r="H37" s="74"/>
      <c r="I37" s="74"/>
      <c r="J37" s="74"/>
      <c r="K37" s="74"/>
      <c r="L37" s="74"/>
      <c r="M37" s="75"/>
      <c r="N37" s="76"/>
      <c r="O37" s="74"/>
      <c r="P37" s="77"/>
    </row>
    <row r="38" spans="1:16" ht="18" customHeight="1" x14ac:dyDescent="0.25">
      <c r="A38" s="96"/>
      <c r="B38" s="81" t="s">
        <v>72</v>
      </c>
      <c r="C38" s="82"/>
      <c r="D38" s="73" t="s">
        <v>73</v>
      </c>
      <c r="E38" s="74"/>
      <c r="F38" s="74"/>
      <c r="G38" s="74"/>
      <c r="H38" s="74"/>
      <c r="I38" s="74"/>
      <c r="J38" s="74"/>
      <c r="K38" s="74"/>
      <c r="L38" s="74"/>
      <c r="M38" s="75"/>
      <c r="N38" s="76"/>
      <c r="O38" s="74"/>
      <c r="P38" s="77"/>
    </row>
    <row r="39" spans="1:16" ht="18" customHeight="1" x14ac:dyDescent="0.25">
      <c r="A39" s="135"/>
      <c r="B39" s="81" t="s">
        <v>74</v>
      </c>
      <c r="C39" s="82"/>
      <c r="D39" s="73" t="s">
        <v>75</v>
      </c>
      <c r="E39" s="74"/>
      <c r="F39" s="74"/>
      <c r="G39" s="74"/>
      <c r="H39" s="74"/>
      <c r="I39" s="74"/>
      <c r="J39" s="74"/>
      <c r="K39" s="74"/>
      <c r="L39" s="74"/>
      <c r="M39" s="75"/>
      <c r="N39" s="76"/>
      <c r="O39" s="74"/>
      <c r="P39" s="77"/>
    </row>
    <row r="40" spans="1:16" ht="33" customHeight="1" x14ac:dyDescent="0.2">
      <c r="A40" s="136"/>
      <c r="B40" s="137" t="s">
        <v>76</v>
      </c>
      <c r="C40" s="124"/>
      <c r="D40" s="73" t="s">
        <v>77</v>
      </c>
      <c r="E40" s="74"/>
      <c r="F40" s="74"/>
      <c r="G40" s="74"/>
      <c r="H40" s="74"/>
      <c r="I40" s="74"/>
      <c r="J40" s="74"/>
      <c r="K40" s="74"/>
      <c r="L40" s="74"/>
      <c r="M40" s="75"/>
      <c r="N40" s="76"/>
      <c r="O40" s="74"/>
      <c r="P40" s="77"/>
    </row>
    <row r="41" spans="1:16" ht="32.450000000000003" customHeight="1" x14ac:dyDescent="0.2">
      <c r="A41" s="136"/>
      <c r="B41" s="138" t="s">
        <v>78</v>
      </c>
      <c r="C41" s="138"/>
      <c r="D41" s="73" t="s">
        <v>79</v>
      </c>
      <c r="E41" s="74"/>
      <c r="F41" s="74"/>
      <c r="G41" s="74"/>
      <c r="H41" s="74"/>
      <c r="I41" s="74"/>
      <c r="J41" s="74"/>
      <c r="K41" s="74"/>
      <c r="L41" s="74"/>
      <c r="M41" s="75"/>
      <c r="N41" s="76"/>
      <c r="O41" s="74"/>
      <c r="P41" s="77"/>
    </row>
    <row r="42" spans="1:16" ht="29.25" customHeight="1" x14ac:dyDescent="0.2">
      <c r="A42" s="136"/>
      <c r="B42" s="137" t="s">
        <v>80</v>
      </c>
      <c r="C42" s="124"/>
      <c r="D42" s="73" t="s">
        <v>81</v>
      </c>
      <c r="E42" s="74"/>
      <c r="F42" s="74"/>
      <c r="G42" s="74"/>
      <c r="H42" s="74"/>
      <c r="I42" s="74"/>
      <c r="J42" s="74"/>
      <c r="K42" s="74"/>
      <c r="L42" s="74"/>
      <c r="M42" s="75"/>
      <c r="N42" s="76"/>
      <c r="O42" s="74"/>
      <c r="P42" s="77"/>
    </row>
    <row r="43" spans="1:16" ht="18" customHeight="1" x14ac:dyDescent="0.2">
      <c r="A43" s="136"/>
      <c r="B43" s="139" t="s">
        <v>82</v>
      </c>
      <c r="C43" s="140"/>
      <c r="D43" s="73" t="s">
        <v>83</v>
      </c>
      <c r="E43" s="74"/>
      <c r="F43" s="74"/>
      <c r="G43" s="74"/>
      <c r="H43" s="74"/>
      <c r="I43" s="74"/>
      <c r="J43" s="74"/>
      <c r="K43" s="74"/>
      <c r="L43" s="74"/>
      <c r="M43" s="75"/>
      <c r="N43" s="76"/>
      <c r="O43" s="74"/>
      <c r="P43" s="77"/>
    </row>
    <row r="44" spans="1:16" ht="30.75" customHeight="1" x14ac:dyDescent="0.2">
      <c r="A44" s="136"/>
      <c r="B44" s="137" t="s">
        <v>84</v>
      </c>
      <c r="C44" s="124"/>
      <c r="D44" s="73" t="s">
        <v>85</v>
      </c>
      <c r="E44" s="85">
        <f>SUM(J44:M44)</f>
        <v>44686</v>
      </c>
      <c r="F44" s="86"/>
      <c r="G44" s="86"/>
      <c r="H44" s="86"/>
      <c r="I44" s="86"/>
      <c r="J44" s="141">
        <v>11527</v>
      </c>
      <c r="K44" s="141">
        <v>13645</v>
      </c>
      <c r="L44" s="141">
        <v>10437</v>
      </c>
      <c r="M44" s="142">
        <v>9077</v>
      </c>
      <c r="N44" s="76">
        <v>44636</v>
      </c>
      <c r="O44" s="76">
        <v>44636</v>
      </c>
      <c r="P44" s="76">
        <v>44636</v>
      </c>
    </row>
    <row r="45" spans="1:16" ht="32.450000000000003" customHeight="1" x14ac:dyDescent="0.2">
      <c r="A45" s="136"/>
      <c r="B45" s="138" t="s">
        <v>86</v>
      </c>
      <c r="C45" s="138"/>
      <c r="D45" s="73" t="s">
        <v>87</v>
      </c>
      <c r="E45" s="85">
        <f>SUM(J45:M45)</f>
        <v>7052</v>
      </c>
      <c r="F45" s="85"/>
      <c r="G45" s="85"/>
      <c r="H45" s="85"/>
      <c r="I45" s="85"/>
      <c r="J45" s="74">
        <v>434</v>
      </c>
      <c r="K45" s="74">
        <v>1758</v>
      </c>
      <c r="L45" s="74">
        <v>2430</v>
      </c>
      <c r="M45" s="75">
        <v>2430</v>
      </c>
      <c r="N45" s="76">
        <v>7052</v>
      </c>
      <c r="O45" s="74">
        <v>7052</v>
      </c>
      <c r="P45" s="74">
        <v>7052</v>
      </c>
    </row>
    <row r="46" spans="1:16" ht="31.15" customHeight="1" x14ac:dyDescent="0.2">
      <c r="A46" s="136"/>
      <c r="B46" s="138" t="s">
        <v>88</v>
      </c>
      <c r="C46" s="138"/>
      <c r="D46" s="73" t="s">
        <v>89</v>
      </c>
      <c r="E46" s="85">
        <f>SUM(J46:M46)</f>
        <v>0</v>
      </c>
      <c r="F46" s="85"/>
      <c r="G46" s="85"/>
      <c r="H46" s="85"/>
      <c r="I46" s="85"/>
      <c r="J46" s="74">
        <v>0</v>
      </c>
      <c r="K46" s="74"/>
      <c r="L46" s="74"/>
      <c r="M46" s="75"/>
      <c r="N46" s="76"/>
      <c r="O46" s="74"/>
      <c r="P46" s="77"/>
    </row>
    <row r="47" spans="1:16" ht="18" customHeight="1" x14ac:dyDescent="0.2">
      <c r="A47" s="136"/>
      <c r="B47" s="81" t="s">
        <v>90</v>
      </c>
      <c r="C47" s="82"/>
      <c r="D47" s="73" t="s">
        <v>91</v>
      </c>
      <c r="E47" s="74"/>
      <c r="F47" s="74"/>
      <c r="G47" s="74"/>
      <c r="H47" s="74"/>
      <c r="I47" s="74"/>
      <c r="J47" s="74"/>
      <c r="K47" s="74"/>
      <c r="L47" s="74"/>
      <c r="M47" s="75"/>
      <c r="N47" s="76"/>
      <c r="O47" s="74"/>
      <c r="P47" s="77"/>
    </row>
    <row r="48" spans="1:16" ht="18" customHeight="1" x14ac:dyDescent="0.25">
      <c r="A48" s="135"/>
      <c r="B48" s="81" t="s">
        <v>92</v>
      </c>
      <c r="C48" s="82"/>
      <c r="D48" s="130" t="s">
        <v>93</v>
      </c>
      <c r="E48" s="85">
        <f>SUM(J48:M48)</f>
        <v>9</v>
      </c>
      <c r="F48" s="74"/>
      <c r="G48" s="74"/>
      <c r="H48" s="74"/>
      <c r="I48" s="74"/>
      <c r="J48" s="141">
        <v>3</v>
      </c>
      <c r="K48" s="74">
        <v>3</v>
      </c>
      <c r="L48" s="74">
        <v>2</v>
      </c>
      <c r="M48" s="75">
        <v>1</v>
      </c>
      <c r="N48" s="76">
        <v>9</v>
      </c>
      <c r="O48" s="74">
        <v>9</v>
      </c>
      <c r="P48" s="77">
        <v>9</v>
      </c>
    </row>
    <row r="49" spans="1:16" ht="18.600000000000001" customHeight="1" x14ac:dyDescent="0.25">
      <c r="A49" s="96" t="s">
        <v>94</v>
      </c>
      <c r="B49" s="82"/>
      <c r="C49" s="143"/>
      <c r="D49" s="73" t="s">
        <v>95</v>
      </c>
      <c r="E49" s="74"/>
      <c r="F49" s="74"/>
      <c r="G49" s="74"/>
      <c r="H49" s="74"/>
      <c r="I49" s="74"/>
      <c r="J49" s="74"/>
      <c r="K49" s="74"/>
      <c r="L49" s="74"/>
      <c r="M49" s="75"/>
      <c r="N49" s="76"/>
      <c r="O49" s="74"/>
      <c r="P49" s="77"/>
    </row>
    <row r="50" spans="1:16" ht="18.600000000000001" customHeight="1" x14ac:dyDescent="0.25">
      <c r="A50" s="135"/>
      <c r="B50" s="74" t="s">
        <v>96</v>
      </c>
      <c r="C50" s="82"/>
      <c r="D50" s="73" t="s">
        <v>97</v>
      </c>
      <c r="E50" s="74"/>
      <c r="F50" s="74"/>
      <c r="G50" s="74"/>
      <c r="H50" s="74"/>
      <c r="I50" s="74"/>
      <c r="J50" s="74"/>
      <c r="K50" s="74"/>
      <c r="L50" s="74"/>
      <c r="M50" s="75"/>
      <c r="N50" s="76"/>
      <c r="O50" s="74"/>
      <c r="P50" s="77"/>
    </row>
    <row r="51" spans="1:16" ht="18.600000000000001" customHeight="1" x14ac:dyDescent="0.25">
      <c r="A51" s="96" t="s">
        <v>98</v>
      </c>
      <c r="B51" s="82"/>
      <c r="C51" s="74"/>
      <c r="D51" s="73" t="s">
        <v>99</v>
      </c>
      <c r="E51" s="74"/>
      <c r="F51" s="74"/>
      <c r="G51" s="74"/>
      <c r="H51" s="74"/>
      <c r="I51" s="74"/>
      <c r="J51" s="74"/>
      <c r="K51" s="74"/>
      <c r="L51" s="74"/>
      <c r="M51" s="75"/>
      <c r="N51" s="76"/>
      <c r="O51" s="74"/>
      <c r="P51" s="77"/>
    </row>
    <row r="52" spans="1:16" ht="18.600000000000001" customHeight="1" x14ac:dyDescent="0.25">
      <c r="A52" s="96"/>
      <c r="B52" s="74" t="s">
        <v>100</v>
      </c>
      <c r="C52" s="82"/>
      <c r="D52" s="73" t="s">
        <v>101</v>
      </c>
      <c r="E52" s="74"/>
      <c r="F52" s="74"/>
      <c r="G52" s="74"/>
      <c r="H52" s="74"/>
      <c r="I52" s="74"/>
      <c r="J52" s="74"/>
      <c r="K52" s="74"/>
      <c r="L52" s="74"/>
      <c r="M52" s="75"/>
      <c r="N52" s="76"/>
      <c r="O52" s="74"/>
      <c r="P52" s="77"/>
    </row>
    <row r="53" spans="1:16" ht="15" x14ac:dyDescent="0.25">
      <c r="A53" s="96" t="s">
        <v>102</v>
      </c>
      <c r="B53" s="82"/>
      <c r="C53" s="74"/>
      <c r="D53" s="73" t="s">
        <v>103</v>
      </c>
      <c r="E53" s="74"/>
      <c r="F53" s="74"/>
      <c r="G53" s="74"/>
      <c r="H53" s="74"/>
      <c r="I53" s="74"/>
      <c r="J53" s="74"/>
      <c r="K53" s="74"/>
      <c r="L53" s="74"/>
      <c r="M53" s="75"/>
      <c r="N53" s="76"/>
      <c r="O53" s="74"/>
      <c r="P53" s="77"/>
    </row>
    <row r="54" spans="1:16" ht="16.899999999999999" customHeight="1" x14ac:dyDescent="0.25">
      <c r="A54" s="96"/>
      <c r="B54" s="81" t="s">
        <v>104</v>
      </c>
      <c r="C54" s="82"/>
      <c r="D54" s="73" t="s">
        <v>105</v>
      </c>
      <c r="E54" s="74"/>
      <c r="F54" s="74"/>
      <c r="G54" s="74"/>
      <c r="H54" s="74"/>
      <c r="I54" s="74"/>
      <c r="J54" s="74"/>
      <c r="K54" s="74"/>
      <c r="L54" s="74"/>
      <c r="M54" s="75"/>
      <c r="N54" s="76"/>
      <c r="O54" s="74"/>
      <c r="P54" s="77"/>
    </row>
    <row r="55" spans="1:16" ht="33" customHeight="1" x14ac:dyDescent="0.25">
      <c r="A55" s="128" t="s">
        <v>106</v>
      </c>
      <c r="B55" s="129"/>
      <c r="C55" s="129"/>
      <c r="D55" s="73" t="s">
        <v>107</v>
      </c>
      <c r="E55" s="93">
        <f>E56+E57+E58+E59</f>
        <v>3</v>
      </c>
      <c r="F55" s="93">
        <f>F56</f>
        <v>0</v>
      </c>
      <c r="G55" s="93">
        <f>G56</f>
        <v>0</v>
      </c>
      <c r="H55" s="93"/>
      <c r="I55" s="93"/>
      <c r="J55" s="93">
        <f t="shared" ref="J55:P55" si="8">SUM(J56:J59)</f>
        <v>0</v>
      </c>
      <c r="K55" s="93">
        <f t="shared" si="8"/>
        <v>3</v>
      </c>
      <c r="L55" s="93">
        <f t="shared" si="8"/>
        <v>0</v>
      </c>
      <c r="M55" s="93">
        <f t="shared" si="8"/>
        <v>0</v>
      </c>
      <c r="N55" s="93">
        <f t="shared" si="8"/>
        <v>0</v>
      </c>
      <c r="O55" s="93">
        <f t="shared" si="8"/>
        <v>0</v>
      </c>
      <c r="P55" s="93">
        <f t="shared" si="8"/>
        <v>0</v>
      </c>
    </row>
    <row r="56" spans="1:16" ht="19.149999999999999" customHeight="1" x14ac:dyDescent="0.25">
      <c r="A56" s="79"/>
      <c r="B56" s="81" t="s">
        <v>108</v>
      </c>
      <c r="C56" s="82"/>
      <c r="D56" s="73" t="s">
        <v>109</v>
      </c>
      <c r="E56" s="85">
        <f>J56+K56+L56+M56</f>
        <v>3</v>
      </c>
      <c r="F56" s="74"/>
      <c r="G56" s="74"/>
      <c r="H56" s="74"/>
      <c r="I56" s="74"/>
      <c r="J56" s="74"/>
      <c r="K56" s="74">
        <v>3</v>
      </c>
      <c r="L56" s="74">
        <v>0</v>
      </c>
      <c r="M56" s="75">
        <v>0</v>
      </c>
      <c r="N56" s="76" t="s">
        <v>110</v>
      </c>
      <c r="O56" s="74" t="s">
        <v>110</v>
      </c>
      <c r="P56" s="77" t="s">
        <v>110</v>
      </c>
    </row>
    <row r="57" spans="1:16" ht="28.9" customHeight="1" x14ac:dyDescent="0.25">
      <c r="A57" s="79"/>
      <c r="B57" s="138" t="s">
        <v>111</v>
      </c>
      <c r="C57" s="138"/>
      <c r="D57" s="73" t="s">
        <v>112</v>
      </c>
      <c r="E57" s="85">
        <f>SUM(J57:M57)</f>
        <v>-6846</v>
      </c>
      <c r="F57" s="85"/>
      <c r="G57" s="85"/>
      <c r="H57" s="85"/>
      <c r="I57" s="85"/>
      <c r="J57" s="74">
        <v>-571</v>
      </c>
      <c r="K57" s="74">
        <v>-4840</v>
      </c>
      <c r="L57" s="74">
        <v>-1435</v>
      </c>
      <c r="M57" s="74">
        <v>0</v>
      </c>
      <c r="N57" s="76">
        <v>-7906</v>
      </c>
      <c r="O57" s="76">
        <v>-7906</v>
      </c>
      <c r="P57" s="76">
        <v>-7906</v>
      </c>
    </row>
    <row r="58" spans="1:16" ht="19.149999999999999" customHeight="1" x14ac:dyDescent="0.25">
      <c r="A58" s="79"/>
      <c r="B58" s="81" t="s">
        <v>113</v>
      </c>
      <c r="C58" s="82"/>
      <c r="D58" s="73" t="s">
        <v>114</v>
      </c>
      <c r="E58" s="85">
        <f>SUM(J58:M58)</f>
        <v>6846</v>
      </c>
      <c r="F58" s="85"/>
      <c r="G58" s="85"/>
      <c r="H58" s="85"/>
      <c r="I58" s="85"/>
      <c r="J58" s="74">
        <v>571</v>
      </c>
      <c r="K58" s="74">
        <v>4840</v>
      </c>
      <c r="L58" s="74">
        <v>1435</v>
      </c>
      <c r="M58" s="74">
        <v>0</v>
      </c>
      <c r="N58" s="76">
        <v>7906</v>
      </c>
      <c r="O58" s="76">
        <v>7906</v>
      </c>
      <c r="P58" s="76">
        <v>7906</v>
      </c>
    </row>
    <row r="59" spans="1:16" ht="19.149999999999999" customHeight="1" x14ac:dyDescent="0.25">
      <c r="A59" s="79"/>
      <c r="B59" s="81" t="s">
        <v>115</v>
      </c>
      <c r="C59" s="82"/>
      <c r="D59" s="73" t="s">
        <v>116</v>
      </c>
      <c r="E59" s="74"/>
      <c r="F59" s="74"/>
      <c r="G59" s="74"/>
      <c r="H59" s="74"/>
      <c r="I59" s="74"/>
      <c r="J59" s="74"/>
      <c r="K59" s="74"/>
      <c r="L59" s="74"/>
      <c r="M59" s="75"/>
      <c r="N59" s="76"/>
      <c r="O59" s="74"/>
      <c r="P59" s="77"/>
    </row>
    <row r="60" spans="1:16" ht="18.600000000000001" customHeight="1" x14ac:dyDescent="0.25">
      <c r="A60" s="96" t="s">
        <v>117</v>
      </c>
      <c r="B60" s="144"/>
      <c r="C60" s="145"/>
      <c r="D60" s="78" t="s">
        <v>118</v>
      </c>
      <c r="E60" s="85">
        <f>SUM(J60:M60)</f>
        <v>0</v>
      </c>
      <c r="F60" s="90">
        <f t="shared" ref="F60:P60" si="9">F61</f>
        <v>0</v>
      </c>
      <c r="G60" s="90">
        <f t="shared" si="9"/>
        <v>0</v>
      </c>
      <c r="H60" s="90"/>
      <c r="I60" s="90"/>
      <c r="J60" s="90">
        <f t="shared" si="9"/>
        <v>0</v>
      </c>
      <c r="K60" s="90">
        <f t="shared" si="9"/>
        <v>0</v>
      </c>
      <c r="L60" s="90">
        <f t="shared" si="9"/>
        <v>0</v>
      </c>
      <c r="M60" s="91">
        <f t="shared" si="9"/>
        <v>0</v>
      </c>
      <c r="N60" s="92">
        <f t="shared" si="9"/>
        <v>0</v>
      </c>
      <c r="O60" s="90">
        <f t="shared" si="9"/>
        <v>0</v>
      </c>
      <c r="P60" s="90">
        <f t="shared" si="9"/>
        <v>0</v>
      </c>
    </row>
    <row r="61" spans="1:16" ht="18.600000000000001" customHeight="1" x14ac:dyDescent="0.25">
      <c r="A61" s="96" t="s">
        <v>119</v>
      </c>
      <c r="B61" s="82"/>
      <c r="C61" s="74"/>
      <c r="D61" s="73" t="s">
        <v>120</v>
      </c>
      <c r="E61" s="85">
        <f>SUM(J61:M61)</f>
        <v>0</v>
      </c>
      <c r="F61" s="93">
        <f t="shared" ref="F61:P61" si="10">SUM(F62:F63)</f>
        <v>0</v>
      </c>
      <c r="G61" s="93">
        <f t="shared" si="10"/>
        <v>0</v>
      </c>
      <c r="H61" s="93"/>
      <c r="I61" s="93"/>
      <c r="J61" s="93">
        <f t="shared" si="10"/>
        <v>0</v>
      </c>
      <c r="K61" s="93">
        <f t="shared" si="10"/>
        <v>0</v>
      </c>
      <c r="L61" s="93">
        <f t="shared" si="10"/>
        <v>0</v>
      </c>
      <c r="M61" s="94">
        <f t="shared" si="10"/>
        <v>0</v>
      </c>
      <c r="N61" s="95">
        <f t="shared" si="10"/>
        <v>0</v>
      </c>
      <c r="O61" s="93">
        <f t="shared" si="10"/>
        <v>0</v>
      </c>
      <c r="P61" s="93">
        <f t="shared" si="10"/>
        <v>0</v>
      </c>
    </row>
    <row r="62" spans="1:16" ht="18.600000000000001" customHeight="1" x14ac:dyDescent="0.25">
      <c r="A62" s="96"/>
      <c r="B62" s="74" t="s">
        <v>121</v>
      </c>
      <c r="C62" s="82"/>
      <c r="D62" s="73" t="s">
        <v>122</v>
      </c>
      <c r="E62" s="74"/>
      <c r="F62" s="74"/>
      <c r="G62" s="74"/>
      <c r="H62" s="74"/>
      <c r="I62" s="74"/>
      <c r="J62" s="74"/>
      <c r="K62" s="74"/>
      <c r="L62" s="74"/>
      <c r="M62" s="75"/>
      <c r="N62" s="76"/>
      <c r="O62" s="74"/>
      <c r="P62" s="77"/>
    </row>
    <row r="63" spans="1:16" ht="18.600000000000001" customHeight="1" x14ac:dyDescent="0.25">
      <c r="A63" s="96"/>
      <c r="B63" s="74" t="s">
        <v>123</v>
      </c>
      <c r="C63" s="82"/>
      <c r="D63" s="73" t="s">
        <v>124</v>
      </c>
      <c r="E63" s="85">
        <f>SUM(J63:M63)</f>
        <v>0</v>
      </c>
      <c r="F63" s="74"/>
      <c r="G63" s="74"/>
      <c r="H63" s="74"/>
      <c r="I63" s="74"/>
      <c r="J63" s="74"/>
      <c r="K63" s="74"/>
      <c r="L63" s="74"/>
      <c r="M63" s="75"/>
      <c r="N63" s="76"/>
      <c r="O63" s="74"/>
      <c r="P63" s="77"/>
    </row>
    <row r="64" spans="1:16" s="106" customFormat="1" ht="18" customHeight="1" x14ac:dyDescent="0.2">
      <c r="A64" s="98" t="s">
        <v>125</v>
      </c>
      <c r="B64" s="146"/>
      <c r="C64" s="147"/>
      <c r="D64" s="148" t="s">
        <v>126</v>
      </c>
      <c r="E64" s="90">
        <v>0</v>
      </c>
      <c r="F64" s="90"/>
      <c r="G64" s="90">
        <v>0</v>
      </c>
      <c r="H64" s="90"/>
      <c r="I64" s="90"/>
      <c r="J64" s="149"/>
      <c r="K64" s="150"/>
      <c r="L64" s="150"/>
      <c r="M64" s="151"/>
      <c r="N64" s="104"/>
      <c r="O64" s="99"/>
      <c r="P64" s="105"/>
    </row>
    <row r="65" spans="1:16" s="106" customFormat="1" ht="21.75" customHeight="1" x14ac:dyDescent="0.2">
      <c r="A65" s="152" t="s">
        <v>127</v>
      </c>
      <c r="B65" s="153"/>
      <c r="C65" s="153"/>
      <c r="D65" s="73" t="s">
        <v>128</v>
      </c>
      <c r="E65" s="90">
        <v>0</v>
      </c>
      <c r="F65" s="90"/>
      <c r="G65" s="90">
        <v>0</v>
      </c>
      <c r="H65" s="90"/>
      <c r="I65" s="90"/>
      <c r="J65" s="149"/>
      <c r="K65" s="150"/>
      <c r="L65" s="150"/>
      <c r="M65" s="151"/>
      <c r="N65" s="104"/>
      <c r="O65" s="99"/>
      <c r="P65" s="105"/>
    </row>
    <row r="66" spans="1:16" s="106" customFormat="1" ht="30.75" customHeight="1" x14ac:dyDescent="0.2">
      <c r="A66" s="154"/>
      <c r="B66" s="155"/>
      <c r="C66" s="155" t="s">
        <v>129</v>
      </c>
      <c r="D66" s="156" t="s">
        <v>130</v>
      </c>
      <c r="E66" s="90">
        <v>0</v>
      </c>
      <c r="F66" s="90"/>
      <c r="G66" s="90">
        <v>0</v>
      </c>
      <c r="H66" s="90"/>
      <c r="I66" s="90"/>
      <c r="J66" s="149" t="s">
        <v>51</v>
      </c>
      <c r="K66" s="157" t="s">
        <v>51</v>
      </c>
      <c r="L66" s="150" t="s">
        <v>51</v>
      </c>
      <c r="M66" s="151" t="s">
        <v>51</v>
      </c>
      <c r="N66" s="158" t="s">
        <v>51</v>
      </c>
      <c r="O66" s="151" t="s">
        <v>51</v>
      </c>
      <c r="P66" s="105" t="s">
        <v>51</v>
      </c>
    </row>
    <row r="67" spans="1:16" s="106" customFormat="1" ht="33" customHeight="1" x14ac:dyDescent="0.2">
      <c r="A67" s="154"/>
      <c r="B67" s="155"/>
      <c r="C67" s="155" t="s">
        <v>131</v>
      </c>
      <c r="D67" s="156" t="s">
        <v>132</v>
      </c>
      <c r="E67" s="85">
        <v>0</v>
      </c>
      <c r="F67" s="159"/>
      <c r="G67" s="159">
        <v>0</v>
      </c>
      <c r="H67" s="159"/>
      <c r="I67" s="159"/>
      <c r="J67" s="149" t="s">
        <v>51</v>
      </c>
      <c r="K67" s="157" t="s">
        <v>51</v>
      </c>
      <c r="L67" s="150" t="s">
        <v>51</v>
      </c>
      <c r="M67" s="151" t="s">
        <v>51</v>
      </c>
      <c r="N67" s="158" t="s">
        <v>51</v>
      </c>
      <c r="O67" s="151" t="s">
        <v>51</v>
      </c>
      <c r="P67" s="105" t="s">
        <v>51</v>
      </c>
    </row>
    <row r="68" spans="1:16" s="106" customFormat="1" ht="30.75" customHeight="1" x14ac:dyDescent="0.2">
      <c r="A68" s="154"/>
      <c r="B68" s="155"/>
      <c r="C68" s="155" t="s">
        <v>133</v>
      </c>
      <c r="D68" s="156" t="s">
        <v>134</v>
      </c>
      <c r="E68" s="160"/>
      <c r="F68" s="160"/>
      <c r="G68" s="161"/>
      <c r="H68" s="161"/>
      <c r="I68" s="161"/>
      <c r="J68" s="149" t="s">
        <v>51</v>
      </c>
      <c r="K68" s="157" t="s">
        <v>51</v>
      </c>
      <c r="L68" s="150" t="s">
        <v>51</v>
      </c>
      <c r="M68" s="151" t="s">
        <v>51</v>
      </c>
      <c r="N68" s="158" t="s">
        <v>51</v>
      </c>
      <c r="O68" s="151" t="s">
        <v>51</v>
      </c>
      <c r="P68" s="105" t="s">
        <v>51</v>
      </c>
    </row>
    <row r="69" spans="1:16" s="106" customFormat="1" ht="18" customHeight="1" x14ac:dyDescent="0.2">
      <c r="A69" s="98"/>
      <c r="B69" s="162" t="s">
        <v>135</v>
      </c>
      <c r="C69" s="163"/>
      <c r="D69" s="164" t="s">
        <v>136</v>
      </c>
      <c r="E69" s="150" t="s">
        <v>51</v>
      </c>
      <c r="F69" s="150"/>
      <c r="G69" s="150" t="s">
        <v>51</v>
      </c>
      <c r="H69" s="150"/>
      <c r="I69" s="150"/>
      <c r="J69" s="150" t="s">
        <v>51</v>
      </c>
      <c r="K69" s="150" t="s">
        <v>51</v>
      </c>
      <c r="L69" s="150" t="s">
        <v>51</v>
      </c>
      <c r="M69" s="151" t="s">
        <v>51</v>
      </c>
      <c r="N69" s="158" t="s">
        <v>51</v>
      </c>
      <c r="O69" s="150" t="s">
        <v>51</v>
      </c>
      <c r="P69" s="165" t="s">
        <v>51</v>
      </c>
    </row>
    <row r="70" spans="1:16" ht="18.600000000000001" customHeight="1" x14ac:dyDescent="0.25">
      <c r="A70" s="83" t="s">
        <v>137</v>
      </c>
      <c r="B70" s="74"/>
      <c r="C70" s="74"/>
      <c r="D70" s="78" t="s">
        <v>138</v>
      </c>
      <c r="E70" s="166">
        <f t="shared" ref="E70:P70" si="11">E71</f>
        <v>45461</v>
      </c>
      <c r="F70" s="166">
        <f t="shared" si="11"/>
        <v>0</v>
      </c>
      <c r="G70" s="166">
        <f t="shared" si="11"/>
        <v>0</v>
      </c>
      <c r="H70" s="167"/>
      <c r="I70" s="167"/>
      <c r="J70" s="85">
        <f t="shared" si="11"/>
        <v>11781</v>
      </c>
      <c r="K70" s="85">
        <f t="shared" si="11"/>
        <v>11680</v>
      </c>
      <c r="L70" s="85">
        <f t="shared" si="11"/>
        <v>11000</v>
      </c>
      <c r="M70" s="166">
        <f t="shared" si="11"/>
        <v>11000</v>
      </c>
      <c r="N70" s="88">
        <f t="shared" si="11"/>
        <v>45081</v>
      </c>
      <c r="O70" s="85">
        <f t="shared" si="11"/>
        <v>45081</v>
      </c>
      <c r="P70" s="85">
        <f t="shared" si="11"/>
        <v>45081</v>
      </c>
    </row>
    <row r="71" spans="1:16" ht="33" customHeight="1" x14ac:dyDescent="0.25">
      <c r="A71" s="122" t="s">
        <v>139</v>
      </c>
      <c r="B71" s="123"/>
      <c r="C71" s="124"/>
      <c r="D71" s="78" t="s">
        <v>140</v>
      </c>
      <c r="E71" s="91">
        <f t="shared" ref="E71:P71" si="12">E72+E77</f>
        <v>45461</v>
      </c>
      <c r="F71" s="91">
        <f t="shared" si="12"/>
        <v>0</v>
      </c>
      <c r="G71" s="91">
        <f t="shared" si="12"/>
        <v>0</v>
      </c>
      <c r="H71" s="168"/>
      <c r="I71" s="168"/>
      <c r="J71" s="90">
        <f t="shared" si="12"/>
        <v>11781</v>
      </c>
      <c r="K71" s="90">
        <f t="shared" si="12"/>
        <v>11680</v>
      </c>
      <c r="L71" s="90">
        <f t="shared" si="12"/>
        <v>11000</v>
      </c>
      <c r="M71" s="91">
        <f t="shared" si="12"/>
        <v>11000</v>
      </c>
      <c r="N71" s="92">
        <f t="shared" si="12"/>
        <v>45081</v>
      </c>
      <c r="O71" s="90">
        <f t="shared" si="12"/>
        <v>45081</v>
      </c>
      <c r="P71" s="90">
        <f t="shared" si="12"/>
        <v>45081</v>
      </c>
    </row>
    <row r="72" spans="1:16" ht="27" customHeight="1" x14ac:dyDescent="0.25">
      <c r="A72" s="169" t="s">
        <v>141</v>
      </c>
      <c r="B72" s="170"/>
      <c r="C72" s="171"/>
      <c r="D72" s="73" t="s">
        <v>142</v>
      </c>
      <c r="E72" s="93">
        <v>0</v>
      </c>
      <c r="F72" s="93"/>
      <c r="G72" s="93">
        <v>0</v>
      </c>
      <c r="H72" s="93"/>
      <c r="I72" s="93"/>
      <c r="J72" s="93">
        <f t="shared" ref="J72:P72" si="13">SUM(J73:J76)</f>
        <v>0</v>
      </c>
      <c r="K72" s="93">
        <f t="shared" si="13"/>
        <v>0</v>
      </c>
      <c r="L72" s="93">
        <f t="shared" si="13"/>
        <v>0</v>
      </c>
      <c r="M72" s="94">
        <f t="shared" si="13"/>
        <v>0</v>
      </c>
      <c r="N72" s="95">
        <f t="shared" si="13"/>
        <v>0</v>
      </c>
      <c r="O72" s="93">
        <f t="shared" si="13"/>
        <v>0</v>
      </c>
      <c r="P72" s="93">
        <f t="shared" si="13"/>
        <v>0</v>
      </c>
    </row>
    <row r="73" spans="1:16" ht="18.600000000000001" customHeight="1" x14ac:dyDescent="0.25">
      <c r="A73" s="83"/>
      <c r="B73" s="74" t="s">
        <v>143</v>
      </c>
      <c r="C73" s="74"/>
      <c r="D73" s="73" t="s">
        <v>144</v>
      </c>
      <c r="E73" s="74"/>
      <c r="F73" s="74"/>
      <c r="G73" s="74"/>
      <c r="H73" s="74"/>
      <c r="I73" s="74"/>
      <c r="J73" s="74"/>
      <c r="K73" s="74"/>
      <c r="L73" s="74"/>
      <c r="M73" s="75"/>
      <c r="N73" s="76"/>
      <c r="O73" s="74"/>
      <c r="P73" s="77"/>
    </row>
    <row r="74" spans="1:16" ht="30.75" customHeight="1" x14ac:dyDescent="0.25">
      <c r="A74" s="83"/>
      <c r="B74" s="172" t="s">
        <v>145</v>
      </c>
      <c r="C74" s="172"/>
      <c r="D74" s="73" t="s">
        <v>146</v>
      </c>
      <c r="E74" s="74"/>
      <c r="F74" s="74"/>
      <c r="G74" s="74"/>
      <c r="H74" s="74"/>
      <c r="I74" s="74"/>
      <c r="J74" s="74"/>
      <c r="K74" s="74"/>
      <c r="L74" s="74"/>
      <c r="M74" s="75"/>
      <c r="N74" s="76"/>
      <c r="O74" s="74"/>
      <c r="P74" s="77"/>
    </row>
    <row r="75" spans="1:16" ht="41.25" customHeight="1" x14ac:dyDescent="0.25">
      <c r="A75" s="83"/>
      <c r="B75" s="172" t="s">
        <v>147</v>
      </c>
      <c r="C75" s="172"/>
      <c r="D75" s="73" t="s">
        <v>148</v>
      </c>
      <c r="E75" s="74"/>
      <c r="F75" s="74"/>
      <c r="G75" s="74"/>
      <c r="H75" s="74"/>
      <c r="I75" s="74"/>
      <c r="J75" s="74"/>
      <c r="K75" s="74"/>
      <c r="L75" s="74"/>
      <c r="M75" s="75"/>
      <c r="N75" s="76"/>
      <c r="O75" s="74"/>
      <c r="P75" s="77"/>
    </row>
    <row r="76" spans="1:16" s="106" customFormat="1" ht="20.25" customHeight="1" x14ac:dyDescent="0.2">
      <c r="A76" s="173"/>
      <c r="B76" s="174" t="s">
        <v>149</v>
      </c>
      <c r="C76" s="175"/>
      <c r="D76" s="176" t="s">
        <v>150</v>
      </c>
      <c r="E76" s="150"/>
      <c r="F76" s="150"/>
      <c r="G76" s="150"/>
      <c r="H76" s="150"/>
      <c r="I76" s="150"/>
      <c r="J76" s="150"/>
      <c r="K76" s="150"/>
      <c r="L76" s="150"/>
      <c r="M76" s="151"/>
      <c r="N76" s="104"/>
      <c r="O76" s="99"/>
      <c r="P76" s="105"/>
    </row>
    <row r="77" spans="1:16" ht="31.5" customHeight="1" x14ac:dyDescent="0.25">
      <c r="A77" s="128" t="s">
        <v>151</v>
      </c>
      <c r="B77" s="129"/>
      <c r="C77" s="129"/>
      <c r="D77" s="80" t="s">
        <v>152</v>
      </c>
      <c r="E77" s="94">
        <f t="shared" ref="E77:P77" si="14">E90+E86+E82+E81+E80+E79+E78+E91</f>
        <v>45461</v>
      </c>
      <c r="F77" s="94">
        <f t="shared" si="14"/>
        <v>0</v>
      </c>
      <c r="G77" s="94">
        <f t="shared" si="14"/>
        <v>0</v>
      </c>
      <c r="H77" s="177"/>
      <c r="I77" s="177"/>
      <c r="J77" s="93">
        <f t="shared" si="14"/>
        <v>11781</v>
      </c>
      <c r="K77" s="93">
        <f t="shared" si="14"/>
        <v>11680</v>
      </c>
      <c r="L77" s="93">
        <f t="shared" si="14"/>
        <v>11000</v>
      </c>
      <c r="M77" s="94">
        <f t="shared" si="14"/>
        <v>11000</v>
      </c>
      <c r="N77" s="93">
        <f t="shared" si="14"/>
        <v>45081</v>
      </c>
      <c r="O77" s="93">
        <f t="shared" si="14"/>
        <v>45081</v>
      </c>
      <c r="P77" s="93">
        <f t="shared" si="14"/>
        <v>45081</v>
      </c>
    </row>
    <row r="78" spans="1:16" ht="21" customHeight="1" x14ac:dyDescent="0.25">
      <c r="A78" s="83"/>
      <c r="B78" s="81" t="s">
        <v>153</v>
      </c>
      <c r="C78" s="82"/>
      <c r="D78" s="73" t="s">
        <v>154</v>
      </c>
      <c r="E78" s="74"/>
      <c r="F78" s="74"/>
      <c r="G78" s="74"/>
      <c r="H78" s="74"/>
      <c r="I78" s="74"/>
      <c r="J78" s="74"/>
      <c r="K78" s="74"/>
      <c r="L78" s="74"/>
      <c r="M78" s="75"/>
      <c r="N78" s="76"/>
      <c r="O78" s="74"/>
      <c r="P78" s="77"/>
    </row>
    <row r="79" spans="1:16" ht="29.25" customHeight="1" x14ac:dyDescent="0.25">
      <c r="A79" s="83"/>
      <c r="B79" s="138" t="s">
        <v>155</v>
      </c>
      <c r="C79" s="138"/>
      <c r="D79" s="73" t="s">
        <v>156</v>
      </c>
      <c r="E79" s="85">
        <f>J79+K79+L79+M79</f>
        <v>0</v>
      </c>
      <c r="F79" s="74"/>
      <c r="G79" s="74"/>
      <c r="H79" s="74"/>
      <c r="I79" s="74"/>
      <c r="J79" s="74"/>
      <c r="K79" s="74"/>
      <c r="L79" s="74"/>
      <c r="M79" s="75"/>
      <c r="N79" s="76"/>
      <c r="O79" s="74"/>
      <c r="P79" s="77"/>
    </row>
    <row r="80" spans="1:16" ht="30.75" customHeight="1" x14ac:dyDescent="0.25">
      <c r="A80" s="83"/>
      <c r="B80" s="138" t="s">
        <v>157</v>
      </c>
      <c r="C80" s="138"/>
      <c r="D80" s="73" t="s">
        <v>158</v>
      </c>
      <c r="E80" s="85">
        <f>J80+K80+L80+M80</f>
        <v>380</v>
      </c>
      <c r="F80" s="85"/>
      <c r="G80" s="85"/>
      <c r="H80" s="85"/>
      <c r="I80" s="85"/>
      <c r="J80" s="74"/>
      <c r="K80" s="74">
        <v>380</v>
      </c>
      <c r="L80" s="74">
        <v>0</v>
      </c>
      <c r="M80" s="75">
        <v>0</v>
      </c>
      <c r="N80" s="76">
        <v>0</v>
      </c>
      <c r="O80" s="74">
        <v>0</v>
      </c>
      <c r="P80" s="77"/>
    </row>
    <row r="81" spans="1:16" ht="15" customHeight="1" x14ac:dyDescent="0.25">
      <c r="A81" s="83"/>
      <c r="B81" s="138" t="s">
        <v>159</v>
      </c>
      <c r="C81" s="138"/>
      <c r="D81" s="73" t="s">
        <v>160</v>
      </c>
      <c r="E81" s="74"/>
      <c r="F81" s="74"/>
      <c r="G81" s="74"/>
      <c r="H81" s="74"/>
      <c r="I81" s="74"/>
      <c r="J81" s="74"/>
      <c r="K81" s="74"/>
      <c r="L81" s="74"/>
      <c r="M81" s="75"/>
      <c r="N81" s="76"/>
      <c r="O81" s="74"/>
      <c r="P81" s="77"/>
    </row>
    <row r="82" spans="1:16" ht="30.75" customHeight="1" x14ac:dyDescent="0.25">
      <c r="A82" s="83"/>
      <c r="B82" s="138" t="s">
        <v>161</v>
      </c>
      <c r="C82" s="138"/>
      <c r="D82" s="73" t="s">
        <v>162</v>
      </c>
      <c r="E82" s="74"/>
      <c r="F82" s="74"/>
      <c r="G82" s="74"/>
      <c r="H82" s="74"/>
      <c r="I82" s="74"/>
      <c r="J82" s="74"/>
      <c r="K82" s="74"/>
      <c r="L82" s="74"/>
      <c r="M82" s="75"/>
      <c r="N82" s="76"/>
      <c r="O82" s="74"/>
      <c r="P82" s="77"/>
    </row>
    <row r="83" spans="1:16" ht="49.5" customHeight="1" x14ac:dyDescent="0.25">
      <c r="A83" s="83"/>
      <c r="B83" s="178"/>
      <c r="C83" s="89" t="s">
        <v>163</v>
      </c>
      <c r="D83" s="73" t="s">
        <v>164</v>
      </c>
      <c r="E83" s="74"/>
      <c r="F83" s="74"/>
      <c r="G83" s="74"/>
      <c r="H83" s="74"/>
      <c r="I83" s="74"/>
      <c r="J83" s="74"/>
      <c r="K83" s="74"/>
      <c r="L83" s="74"/>
      <c r="M83" s="75"/>
      <c r="N83" s="76"/>
      <c r="O83" s="74"/>
      <c r="P83" s="77"/>
    </row>
    <row r="84" spans="1:16" ht="31.15" customHeight="1" x14ac:dyDescent="0.25">
      <c r="A84" s="83"/>
      <c r="B84" s="178"/>
      <c r="C84" s="89" t="s">
        <v>165</v>
      </c>
      <c r="D84" s="73" t="s">
        <v>166</v>
      </c>
      <c r="E84" s="74"/>
      <c r="F84" s="74"/>
      <c r="G84" s="74"/>
      <c r="H84" s="74"/>
      <c r="I84" s="74"/>
      <c r="J84" s="74"/>
      <c r="K84" s="74"/>
      <c r="L84" s="74"/>
      <c r="M84" s="75"/>
      <c r="N84" s="76"/>
      <c r="O84" s="74"/>
      <c r="P84" s="77"/>
    </row>
    <row r="85" spans="1:16" ht="33" customHeight="1" x14ac:dyDescent="0.25">
      <c r="A85" s="83"/>
      <c r="B85" s="178"/>
      <c r="C85" s="178" t="s">
        <v>167</v>
      </c>
      <c r="D85" s="73" t="s">
        <v>168</v>
      </c>
      <c r="E85" s="74"/>
      <c r="F85" s="74"/>
      <c r="G85" s="74"/>
      <c r="H85" s="74"/>
      <c r="I85" s="74"/>
      <c r="J85" s="74"/>
      <c r="K85" s="74"/>
      <c r="L85" s="74"/>
      <c r="M85" s="75"/>
      <c r="N85" s="76"/>
      <c r="O85" s="74"/>
      <c r="P85" s="77"/>
    </row>
    <row r="86" spans="1:16" ht="48" customHeight="1" x14ac:dyDescent="0.25">
      <c r="A86" s="83"/>
      <c r="B86" s="138" t="s">
        <v>169</v>
      </c>
      <c r="C86" s="138"/>
      <c r="D86" s="73" t="s">
        <v>170</v>
      </c>
      <c r="E86" s="74"/>
      <c r="F86" s="74"/>
      <c r="G86" s="74"/>
      <c r="H86" s="74"/>
      <c r="I86" s="74"/>
      <c r="J86" s="74"/>
      <c r="K86" s="74"/>
      <c r="L86" s="74"/>
      <c r="M86" s="75"/>
      <c r="N86" s="76"/>
      <c r="O86" s="74"/>
      <c r="P86" s="77"/>
    </row>
    <row r="87" spans="1:16" ht="42.75" customHeight="1" x14ac:dyDescent="0.25">
      <c r="A87" s="83"/>
      <c r="B87" s="178"/>
      <c r="C87" s="89" t="s">
        <v>171</v>
      </c>
      <c r="D87" s="73" t="s">
        <v>172</v>
      </c>
      <c r="E87" s="74"/>
      <c r="F87" s="74"/>
      <c r="G87" s="74"/>
      <c r="H87" s="74"/>
      <c r="I87" s="74"/>
      <c r="J87" s="74"/>
      <c r="K87" s="74"/>
      <c r="L87" s="74"/>
      <c r="M87" s="75"/>
      <c r="N87" s="76"/>
      <c r="O87" s="74"/>
      <c r="P87" s="77"/>
    </row>
    <row r="88" spans="1:16" ht="43.5" customHeight="1" x14ac:dyDescent="0.25">
      <c r="A88" s="83"/>
      <c r="B88" s="178"/>
      <c r="C88" s="89" t="s">
        <v>173</v>
      </c>
      <c r="D88" s="73" t="s">
        <v>174</v>
      </c>
      <c r="E88" s="74"/>
      <c r="F88" s="74"/>
      <c r="G88" s="74"/>
      <c r="H88" s="74"/>
      <c r="I88" s="74"/>
      <c r="J88" s="74"/>
      <c r="K88" s="74"/>
      <c r="L88" s="74"/>
      <c r="M88" s="75"/>
      <c r="N88" s="76"/>
      <c r="O88" s="74"/>
      <c r="P88" s="77"/>
    </row>
    <row r="89" spans="1:16" ht="27.75" customHeight="1" x14ac:dyDescent="0.25">
      <c r="A89" s="83"/>
      <c r="B89" s="178"/>
      <c r="C89" s="89" t="s">
        <v>175</v>
      </c>
      <c r="D89" s="73" t="s">
        <v>176</v>
      </c>
      <c r="E89" s="74"/>
      <c r="F89" s="74"/>
      <c r="G89" s="74"/>
      <c r="H89" s="74"/>
      <c r="I89" s="74"/>
      <c r="J89" s="74"/>
      <c r="K89" s="74"/>
      <c r="L89" s="74"/>
      <c r="M89" s="75"/>
      <c r="N89" s="76"/>
      <c r="O89" s="74"/>
      <c r="P89" s="77"/>
    </row>
    <row r="90" spans="1:16" ht="31.5" customHeight="1" x14ac:dyDescent="0.25">
      <c r="A90" s="83"/>
      <c r="B90" s="178"/>
      <c r="C90" s="179" t="s">
        <v>177</v>
      </c>
      <c r="D90" s="73" t="s">
        <v>178</v>
      </c>
      <c r="E90" s="74"/>
      <c r="F90" s="74"/>
      <c r="G90" s="74"/>
      <c r="H90" s="74"/>
      <c r="I90" s="74"/>
      <c r="J90" s="74"/>
      <c r="K90" s="74"/>
      <c r="L90" s="74"/>
      <c r="M90" s="75"/>
      <c r="N90" s="76"/>
      <c r="O90" s="74"/>
      <c r="P90" s="77"/>
    </row>
    <row r="91" spans="1:16" ht="31.5" customHeight="1" x14ac:dyDescent="0.25">
      <c r="A91" s="180"/>
      <c r="B91" s="181"/>
      <c r="C91" s="182" t="s">
        <v>179</v>
      </c>
      <c r="D91" s="73" t="s">
        <v>180</v>
      </c>
      <c r="E91" s="74">
        <f>SUM(J91:M91)</f>
        <v>45081</v>
      </c>
      <c r="F91" s="74"/>
      <c r="G91" s="74"/>
      <c r="H91" s="74"/>
      <c r="I91" s="74"/>
      <c r="J91" s="141">
        <v>11781</v>
      </c>
      <c r="K91" s="141">
        <v>11300</v>
      </c>
      <c r="L91" s="141">
        <v>11000</v>
      </c>
      <c r="M91" s="142">
        <v>11000</v>
      </c>
      <c r="N91" s="76">
        <v>45081</v>
      </c>
      <c r="O91" s="76">
        <v>45081</v>
      </c>
      <c r="P91" s="76">
        <v>45081</v>
      </c>
    </row>
    <row r="92" spans="1:16" ht="60.75" customHeight="1" x14ac:dyDescent="0.25">
      <c r="A92" s="183" t="s">
        <v>181</v>
      </c>
      <c r="B92" s="184"/>
      <c r="C92" s="185"/>
      <c r="D92" s="186" t="s">
        <v>182</v>
      </c>
      <c r="E92" s="187"/>
      <c r="F92" s="187"/>
      <c r="G92" s="187"/>
      <c r="H92" s="187"/>
      <c r="I92" s="187"/>
      <c r="J92" s="188"/>
      <c r="K92" s="188"/>
      <c r="L92" s="188"/>
      <c r="M92" s="75"/>
      <c r="N92" s="76"/>
      <c r="O92" s="74"/>
      <c r="P92" s="77"/>
    </row>
    <row r="93" spans="1:16" ht="28.15" customHeight="1" x14ac:dyDescent="0.25">
      <c r="A93" s="189"/>
      <c r="B93" s="138" t="s">
        <v>183</v>
      </c>
      <c r="C93" s="138"/>
      <c r="D93" s="130" t="s">
        <v>184</v>
      </c>
      <c r="E93" s="187"/>
      <c r="F93" s="187"/>
      <c r="G93" s="187"/>
      <c r="H93" s="187"/>
      <c r="I93" s="187"/>
      <c r="J93" s="188"/>
      <c r="K93" s="188"/>
      <c r="L93" s="188"/>
      <c r="M93" s="75"/>
      <c r="N93" s="76"/>
      <c r="O93" s="74"/>
      <c r="P93" s="77"/>
    </row>
    <row r="94" spans="1:16" ht="18.600000000000001" customHeight="1" x14ac:dyDescent="0.25">
      <c r="A94" s="189"/>
      <c r="B94" s="178"/>
      <c r="C94" s="74" t="s">
        <v>185</v>
      </c>
      <c r="D94" s="130" t="s">
        <v>186</v>
      </c>
      <c r="E94" s="187" t="s">
        <v>51</v>
      </c>
      <c r="F94" s="187"/>
      <c r="G94" s="187" t="s">
        <v>51</v>
      </c>
      <c r="H94" s="187"/>
      <c r="I94" s="187"/>
      <c r="J94" s="187" t="s">
        <v>51</v>
      </c>
      <c r="K94" s="187" t="s">
        <v>51</v>
      </c>
      <c r="L94" s="187" t="s">
        <v>51</v>
      </c>
      <c r="M94" s="107" t="s">
        <v>51</v>
      </c>
      <c r="N94" s="190" t="s">
        <v>51</v>
      </c>
      <c r="O94" s="187" t="s">
        <v>51</v>
      </c>
      <c r="P94" s="110" t="s">
        <v>51</v>
      </c>
    </row>
    <row r="95" spans="1:16" ht="18.600000000000001" customHeight="1" x14ac:dyDescent="0.25">
      <c r="A95" s="189"/>
      <c r="B95" s="178"/>
      <c r="C95" s="74" t="s">
        <v>187</v>
      </c>
      <c r="D95" s="130" t="s">
        <v>188</v>
      </c>
      <c r="E95" s="187" t="s">
        <v>51</v>
      </c>
      <c r="F95" s="187"/>
      <c r="G95" s="187" t="s">
        <v>51</v>
      </c>
      <c r="H95" s="187"/>
      <c r="I95" s="187"/>
      <c r="J95" s="187" t="s">
        <v>51</v>
      </c>
      <c r="K95" s="187" t="s">
        <v>51</v>
      </c>
      <c r="L95" s="187" t="s">
        <v>51</v>
      </c>
      <c r="M95" s="107" t="s">
        <v>51</v>
      </c>
      <c r="N95" s="190" t="s">
        <v>51</v>
      </c>
      <c r="O95" s="187" t="s">
        <v>51</v>
      </c>
      <c r="P95" s="110" t="s">
        <v>51</v>
      </c>
    </row>
    <row r="96" spans="1:16" ht="18.600000000000001" customHeight="1" x14ac:dyDescent="0.25">
      <c r="A96" s="189"/>
      <c r="B96" s="178"/>
      <c r="C96" s="74" t="s">
        <v>189</v>
      </c>
      <c r="D96" s="130" t="s">
        <v>190</v>
      </c>
      <c r="E96" s="187" t="s">
        <v>51</v>
      </c>
      <c r="F96" s="187"/>
      <c r="G96" s="187" t="s">
        <v>51</v>
      </c>
      <c r="H96" s="187"/>
      <c r="I96" s="187"/>
      <c r="J96" s="187" t="s">
        <v>51</v>
      </c>
      <c r="K96" s="187" t="s">
        <v>51</v>
      </c>
      <c r="L96" s="187" t="s">
        <v>51</v>
      </c>
      <c r="M96" s="107" t="s">
        <v>51</v>
      </c>
      <c r="N96" s="190" t="s">
        <v>51</v>
      </c>
      <c r="O96" s="187" t="s">
        <v>51</v>
      </c>
      <c r="P96" s="110" t="s">
        <v>51</v>
      </c>
    </row>
    <row r="97" spans="1:16" ht="18.600000000000001" customHeight="1" x14ac:dyDescent="0.25">
      <c r="A97" s="189"/>
      <c r="B97" s="138" t="s">
        <v>191</v>
      </c>
      <c r="C97" s="138"/>
      <c r="D97" s="130" t="s">
        <v>192</v>
      </c>
      <c r="E97" s="187"/>
      <c r="F97" s="187"/>
      <c r="G97" s="187"/>
      <c r="H97" s="187"/>
      <c r="I97" s="187"/>
      <c r="J97" s="188"/>
      <c r="K97" s="188"/>
      <c r="L97" s="188"/>
      <c r="M97" s="75"/>
      <c r="N97" s="76"/>
      <c r="O97" s="74"/>
      <c r="P97" s="77"/>
    </row>
    <row r="98" spans="1:16" ht="18.600000000000001" customHeight="1" x14ac:dyDescent="0.25">
      <c r="A98" s="189"/>
      <c r="B98" s="178"/>
      <c r="C98" s="74" t="s">
        <v>185</v>
      </c>
      <c r="D98" s="130" t="s">
        <v>193</v>
      </c>
      <c r="E98" s="187" t="s">
        <v>51</v>
      </c>
      <c r="F98" s="187"/>
      <c r="G98" s="187" t="s">
        <v>51</v>
      </c>
      <c r="H98" s="187"/>
      <c r="I98" s="187"/>
      <c r="J98" s="187" t="s">
        <v>51</v>
      </c>
      <c r="K98" s="187" t="s">
        <v>51</v>
      </c>
      <c r="L98" s="187" t="s">
        <v>51</v>
      </c>
      <c r="M98" s="107" t="s">
        <v>51</v>
      </c>
      <c r="N98" s="190" t="s">
        <v>51</v>
      </c>
      <c r="O98" s="187" t="s">
        <v>51</v>
      </c>
      <c r="P98" s="110" t="s">
        <v>51</v>
      </c>
    </row>
    <row r="99" spans="1:16" ht="18.600000000000001" customHeight="1" x14ac:dyDescent="0.25">
      <c r="A99" s="189"/>
      <c r="B99" s="178"/>
      <c r="C99" s="74" t="s">
        <v>187</v>
      </c>
      <c r="D99" s="130" t="s">
        <v>194</v>
      </c>
      <c r="E99" s="187" t="s">
        <v>51</v>
      </c>
      <c r="F99" s="187"/>
      <c r="G99" s="187" t="s">
        <v>51</v>
      </c>
      <c r="H99" s="187"/>
      <c r="I99" s="187"/>
      <c r="J99" s="187" t="s">
        <v>51</v>
      </c>
      <c r="K99" s="187" t="s">
        <v>51</v>
      </c>
      <c r="L99" s="187" t="s">
        <v>51</v>
      </c>
      <c r="M99" s="107" t="s">
        <v>51</v>
      </c>
      <c r="N99" s="190" t="s">
        <v>51</v>
      </c>
      <c r="O99" s="187" t="s">
        <v>51</v>
      </c>
      <c r="P99" s="110" t="s">
        <v>51</v>
      </c>
    </row>
    <row r="100" spans="1:16" ht="18.600000000000001" customHeight="1" x14ac:dyDescent="0.25">
      <c r="A100" s="189"/>
      <c r="B100" s="178"/>
      <c r="C100" s="74" t="s">
        <v>189</v>
      </c>
      <c r="D100" s="130" t="s">
        <v>195</v>
      </c>
      <c r="E100" s="187" t="s">
        <v>51</v>
      </c>
      <c r="F100" s="187"/>
      <c r="G100" s="187" t="s">
        <v>51</v>
      </c>
      <c r="H100" s="187"/>
      <c r="I100" s="187"/>
      <c r="J100" s="187" t="s">
        <v>51</v>
      </c>
      <c r="K100" s="187" t="s">
        <v>51</v>
      </c>
      <c r="L100" s="187" t="s">
        <v>51</v>
      </c>
      <c r="M100" s="107" t="s">
        <v>51</v>
      </c>
      <c r="N100" s="190" t="s">
        <v>51</v>
      </c>
      <c r="O100" s="187" t="s">
        <v>51</v>
      </c>
      <c r="P100" s="110" t="s">
        <v>51</v>
      </c>
    </row>
    <row r="101" spans="1:16" ht="18.600000000000001" customHeight="1" x14ac:dyDescent="0.25">
      <c r="A101" s="189"/>
      <c r="B101" s="138" t="s">
        <v>196</v>
      </c>
      <c r="C101" s="138"/>
      <c r="D101" s="130" t="s">
        <v>197</v>
      </c>
      <c r="E101" s="187"/>
      <c r="F101" s="187"/>
      <c r="G101" s="187"/>
      <c r="H101" s="187"/>
      <c r="I101" s="187"/>
      <c r="J101" s="188"/>
      <c r="K101" s="188"/>
      <c r="L101" s="188"/>
      <c r="M101" s="75"/>
      <c r="N101" s="76"/>
      <c r="O101" s="74"/>
      <c r="P101" s="77"/>
    </row>
    <row r="102" spans="1:16" ht="18.600000000000001" customHeight="1" x14ac:dyDescent="0.25">
      <c r="A102" s="189"/>
      <c r="B102" s="178"/>
      <c r="C102" s="74" t="s">
        <v>185</v>
      </c>
      <c r="D102" s="130" t="s">
        <v>198</v>
      </c>
      <c r="E102" s="187" t="s">
        <v>51</v>
      </c>
      <c r="F102" s="187"/>
      <c r="G102" s="187" t="s">
        <v>51</v>
      </c>
      <c r="H102" s="187"/>
      <c r="I102" s="187"/>
      <c r="J102" s="187" t="s">
        <v>51</v>
      </c>
      <c r="K102" s="187" t="s">
        <v>51</v>
      </c>
      <c r="L102" s="187" t="s">
        <v>51</v>
      </c>
      <c r="M102" s="107" t="s">
        <v>51</v>
      </c>
      <c r="N102" s="190" t="s">
        <v>51</v>
      </c>
      <c r="O102" s="187" t="s">
        <v>51</v>
      </c>
      <c r="P102" s="110" t="s">
        <v>51</v>
      </c>
    </row>
    <row r="103" spans="1:16" ht="18.600000000000001" customHeight="1" x14ac:dyDescent="0.25">
      <c r="A103" s="189"/>
      <c r="B103" s="178"/>
      <c r="C103" s="74" t="s">
        <v>187</v>
      </c>
      <c r="D103" s="130" t="s">
        <v>199</v>
      </c>
      <c r="E103" s="187" t="s">
        <v>51</v>
      </c>
      <c r="F103" s="187"/>
      <c r="G103" s="187" t="s">
        <v>51</v>
      </c>
      <c r="H103" s="187"/>
      <c r="I103" s="187"/>
      <c r="J103" s="187" t="s">
        <v>51</v>
      </c>
      <c r="K103" s="187" t="s">
        <v>51</v>
      </c>
      <c r="L103" s="187" t="s">
        <v>51</v>
      </c>
      <c r="M103" s="107" t="s">
        <v>51</v>
      </c>
      <c r="N103" s="190" t="s">
        <v>51</v>
      </c>
      <c r="O103" s="187" t="s">
        <v>51</v>
      </c>
      <c r="P103" s="110" t="s">
        <v>51</v>
      </c>
    </row>
    <row r="104" spans="1:16" ht="18.600000000000001" customHeight="1" x14ac:dyDescent="0.25">
      <c r="A104" s="189"/>
      <c r="B104" s="178"/>
      <c r="C104" s="74" t="s">
        <v>189</v>
      </c>
      <c r="D104" s="130" t="s">
        <v>200</v>
      </c>
      <c r="E104" s="187" t="s">
        <v>51</v>
      </c>
      <c r="F104" s="187"/>
      <c r="G104" s="187" t="s">
        <v>51</v>
      </c>
      <c r="H104" s="187"/>
      <c r="I104" s="187"/>
      <c r="J104" s="187" t="s">
        <v>51</v>
      </c>
      <c r="K104" s="187" t="s">
        <v>51</v>
      </c>
      <c r="L104" s="187" t="s">
        <v>51</v>
      </c>
      <c r="M104" s="107" t="s">
        <v>51</v>
      </c>
      <c r="N104" s="190" t="s">
        <v>51</v>
      </c>
      <c r="O104" s="187" t="s">
        <v>51</v>
      </c>
      <c r="P104" s="110" t="s">
        <v>51</v>
      </c>
    </row>
    <row r="105" spans="1:16" ht="30.6" customHeight="1" x14ac:dyDescent="0.25">
      <c r="A105" s="189"/>
      <c r="B105" s="138" t="s">
        <v>201</v>
      </c>
      <c r="C105" s="138"/>
      <c r="D105" s="130" t="s">
        <v>202</v>
      </c>
      <c r="E105" s="74"/>
      <c r="F105" s="74"/>
      <c r="G105" s="74"/>
      <c r="H105" s="74"/>
      <c r="I105" s="74"/>
      <c r="J105" s="74"/>
      <c r="K105" s="74"/>
      <c r="L105" s="74"/>
      <c r="M105" s="75"/>
      <c r="N105" s="76"/>
      <c r="O105" s="74"/>
      <c r="P105" s="77"/>
    </row>
    <row r="106" spans="1:16" ht="18.600000000000001" customHeight="1" x14ac:dyDescent="0.25">
      <c r="A106" s="189"/>
      <c r="B106" s="178"/>
      <c r="C106" s="74" t="s">
        <v>185</v>
      </c>
      <c r="D106" s="130" t="s">
        <v>203</v>
      </c>
      <c r="E106" s="187" t="s">
        <v>51</v>
      </c>
      <c r="F106" s="187"/>
      <c r="G106" s="187" t="s">
        <v>51</v>
      </c>
      <c r="H106" s="187"/>
      <c r="I106" s="187"/>
      <c r="J106" s="187" t="s">
        <v>51</v>
      </c>
      <c r="K106" s="187" t="s">
        <v>51</v>
      </c>
      <c r="L106" s="187" t="s">
        <v>51</v>
      </c>
      <c r="M106" s="107" t="s">
        <v>51</v>
      </c>
      <c r="N106" s="190" t="s">
        <v>51</v>
      </c>
      <c r="O106" s="187" t="s">
        <v>51</v>
      </c>
      <c r="P106" s="110" t="s">
        <v>51</v>
      </c>
    </row>
    <row r="107" spans="1:16" ht="18.600000000000001" customHeight="1" x14ac:dyDescent="0.25">
      <c r="A107" s="189"/>
      <c r="B107" s="178"/>
      <c r="C107" s="74" t="s">
        <v>187</v>
      </c>
      <c r="D107" s="130" t="s">
        <v>204</v>
      </c>
      <c r="E107" s="187" t="s">
        <v>51</v>
      </c>
      <c r="F107" s="187"/>
      <c r="G107" s="187" t="s">
        <v>51</v>
      </c>
      <c r="H107" s="187"/>
      <c r="I107" s="187"/>
      <c r="J107" s="187" t="s">
        <v>51</v>
      </c>
      <c r="K107" s="187" t="s">
        <v>51</v>
      </c>
      <c r="L107" s="187" t="s">
        <v>51</v>
      </c>
      <c r="M107" s="107" t="s">
        <v>51</v>
      </c>
      <c r="N107" s="190" t="s">
        <v>51</v>
      </c>
      <c r="O107" s="187" t="s">
        <v>51</v>
      </c>
      <c r="P107" s="110" t="s">
        <v>51</v>
      </c>
    </row>
    <row r="108" spans="1:16" ht="18.600000000000001" customHeight="1" x14ac:dyDescent="0.25">
      <c r="A108" s="189"/>
      <c r="B108" s="178"/>
      <c r="C108" s="74" t="s">
        <v>189</v>
      </c>
      <c r="D108" s="130" t="s">
        <v>205</v>
      </c>
      <c r="E108" s="187" t="s">
        <v>51</v>
      </c>
      <c r="F108" s="187"/>
      <c r="G108" s="187" t="s">
        <v>51</v>
      </c>
      <c r="H108" s="187"/>
      <c r="I108" s="187"/>
      <c r="J108" s="187" t="s">
        <v>51</v>
      </c>
      <c r="K108" s="187" t="s">
        <v>51</v>
      </c>
      <c r="L108" s="187" t="s">
        <v>51</v>
      </c>
      <c r="M108" s="107" t="s">
        <v>51</v>
      </c>
      <c r="N108" s="190" t="s">
        <v>51</v>
      </c>
      <c r="O108" s="187" t="s">
        <v>51</v>
      </c>
      <c r="P108" s="110" t="s">
        <v>51</v>
      </c>
    </row>
    <row r="109" spans="1:16" ht="30.75" customHeight="1" x14ac:dyDescent="0.25">
      <c r="A109" s="189"/>
      <c r="B109" s="138" t="s">
        <v>206</v>
      </c>
      <c r="C109" s="138"/>
      <c r="D109" s="130" t="s">
        <v>207</v>
      </c>
      <c r="E109" s="74"/>
      <c r="F109" s="74"/>
      <c r="G109" s="74"/>
      <c r="H109" s="74"/>
      <c r="I109" s="74"/>
      <c r="J109" s="74"/>
      <c r="K109" s="74"/>
      <c r="L109" s="74"/>
      <c r="M109" s="75"/>
      <c r="N109" s="76"/>
      <c r="O109" s="74"/>
      <c r="P109" s="77"/>
    </row>
    <row r="110" spans="1:16" ht="18.600000000000001" customHeight="1" x14ac:dyDescent="0.25">
      <c r="A110" s="189"/>
      <c r="B110" s="178"/>
      <c r="C110" s="74" t="s">
        <v>185</v>
      </c>
      <c r="D110" s="130" t="s">
        <v>208</v>
      </c>
      <c r="E110" s="187" t="s">
        <v>51</v>
      </c>
      <c r="F110" s="187"/>
      <c r="G110" s="187" t="s">
        <v>51</v>
      </c>
      <c r="H110" s="187"/>
      <c r="I110" s="187"/>
      <c r="J110" s="187" t="s">
        <v>51</v>
      </c>
      <c r="K110" s="187" t="s">
        <v>51</v>
      </c>
      <c r="L110" s="187" t="s">
        <v>51</v>
      </c>
      <c r="M110" s="107" t="s">
        <v>51</v>
      </c>
      <c r="N110" s="190" t="s">
        <v>51</v>
      </c>
      <c r="O110" s="187" t="s">
        <v>51</v>
      </c>
      <c r="P110" s="110" t="s">
        <v>51</v>
      </c>
    </row>
    <row r="111" spans="1:16" ht="18.600000000000001" customHeight="1" x14ac:dyDescent="0.25">
      <c r="A111" s="189"/>
      <c r="B111" s="178"/>
      <c r="C111" s="74" t="s">
        <v>187</v>
      </c>
      <c r="D111" s="130" t="s">
        <v>209</v>
      </c>
      <c r="E111" s="187" t="s">
        <v>51</v>
      </c>
      <c r="F111" s="187"/>
      <c r="G111" s="187" t="s">
        <v>51</v>
      </c>
      <c r="H111" s="187"/>
      <c r="I111" s="187"/>
      <c r="J111" s="187" t="s">
        <v>51</v>
      </c>
      <c r="K111" s="187" t="s">
        <v>51</v>
      </c>
      <c r="L111" s="187" t="s">
        <v>51</v>
      </c>
      <c r="M111" s="107" t="s">
        <v>51</v>
      </c>
      <c r="N111" s="190" t="s">
        <v>51</v>
      </c>
      <c r="O111" s="187" t="s">
        <v>51</v>
      </c>
      <c r="P111" s="110" t="s">
        <v>51</v>
      </c>
    </row>
    <row r="112" spans="1:16" ht="18.600000000000001" customHeight="1" x14ac:dyDescent="0.25">
      <c r="A112" s="189"/>
      <c r="B112" s="178"/>
      <c r="C112" s="74" t="s">
        <v>189</v>
      </c>
      <c r="D112" s="130" t="s">
        <v>210</v>
      </c>
      <c r="E112" s="187" t="s">
        <v>51</v>
      </c>
      <c r="F112" s="187"/>
      <c r="G112" s="187" t="s">
        <v>51</v>
      </c>
      <c r="H112" s="187"/>
      <c r="I112" s="187"/>
      <c r="J112" s="187" t="s">
        <v>51</v>
      </c>
      <c r="K112" s="187" t="s">
        <v>51</v>
      </c>
      <c r="L112" s="187" t="s">
        <v>51</v>
      </c>
      <c r="M112" s="107" t="s">
        <v>51</v>
      </c>
      <c r="N112" s="190" t="s">
        <v>51</v>
      </c>
      <c r="O112" s="187" t="s">
        <v>51</v>
      </c>
      <c r="P112" s="110" t="s">
        <v>51</v>
      </c>
    </row>
    <row r="113" spans="1:16" ht="30" customHeight="1" x14ac:dyDescent="0.25">
      <c r="A113" s="189"/>
      <c r="B113" s="138" t="s">
        <v>211</v>
      </c>
      <c r="C113" s="138"/>
      <c r="D113" s="130" t="s">
        <v>212</v>
      </c>
      <c r="E113" s="74"/>
      <c r="F113" s="74"/>
      <c r="G113" s="74"/>
      <c r="H113" s="74"/>
      <c r="I113" s="74"/>
      <c r="J113" s="74"/>
      <c r="K113" s="74"/>
      <c r="L113" s="74"/>
      <c r="M113" s="75"/>
      <c r="N113" s="76"/>
      <c r="O113" s="74"/>
      <c r="P113" s="77"/>
    </row>
    <row r="114" spans="1:16" ht="18.600000000000001" customHeight="1" x14ac:dyDescent="0.25">
      <c r="A114" s="189"/>
      <c r="B114" s="178"/>
      <c r="C114" s="74" t="s">
        <v>185</v>
      </c>
      <c r="D114" s="130" t="s">
        <v>213</v>
      </c>
      <c r="E114" s="187" t="s">
        <v>51</v>
      </c>
      <c r="F114" s="187"/>
      <c r="G114" s="187" t="s">
        <v>51</v>
      </c>
      <c r="H114" s="187"/>
      <c r="I114" s="187"/>
      <c r="J114" s="187" t="s">
        <v>51</v>
      </c>
      <c r="K114" s="187" t="s">
        <v>51</v>
      </c>
      <c r="L114" s="187" t="s">
        <v>51</v>
      </c>
      <c r="M114" s="107" t="s">
        <v>51</v>
      </c>
      <c r="N114" s="190" t="s">
        <v>51</v>
      </c>
      <c r="O114" s="187" t="s">
        <v>51</v>
      </c>
      <c r="P114" s="110" t="s">
        <v>51</v>
      </c>
    </row>
    <row r="115" spans="1:16" ht="18.600000000000001" customHeight="1" x14ac:dyDescent="0.25">
      <c r="A115" s="189"/>
      <c r="B115" s="178"/>
      <c r="C115" s="74" t="s">
        <v>187</v>
      </c>
      <c r="D115" s="130" t="s">
        <v>214</v>
      </c>
      <c r="E115" s="187" t="s">
        <v>51</v>
      </c>
      <c r="F115" s="187"/>
      <c r="G115" s="187" t="s">
        <v>51</v>
      </c>
      <c r="H115" s="187"/>
      <c r="I115" s="187"/>
      <c r="J115" s="187" t="s">
        <v>51</v>
      </c>
      <c r="K115" s="187" t="s">
        <v>51</v>
      </c>
      <c r="L115" s="187" t="s">
        <v>51</v>
      </c>
      <c r="M115" s="107" t="s">
        <v>51</v>
      </c>
      <c r="N115" s="190" t="s">
        <v>51</v>
      </c>
      <c r="O115" s="187" t="s">
        <v>51</v>
      </c>
      <c r="P115" s="110" t="s">
        <v>51</v>
      </c>
    </row>
    <row r="116" spans="1:16" ht="18.600000000000001" customHeight="1" x14ac:dyDescent="0.25">
      <c r="A116" s="189"/>
      <c r="B116" s="178"/>
      <c r="C116" s="74" t="s">
        <v>189</v>
      </c>
      <c r="D116" s="130" t="s">
        <v>215</v>
      </c>
      <c r="E116" s="187" t="s">
        <v>51</v>
      </c>
      <c r="F116" s="187"/>
      <c r="G116" s="187" t="s">
        <v>51</v>
      </c>
      <c r="H116" s="187"/>
      <c r="I116" s="187"/>
      <c r="J116" s="187" t="s">
        <v>51</v>
      </c>
      <c r="K116" s="187" t="s">
        <v>51</v>
      </c>
      <c r="L116" s="187" t="s">
        <v>51</v>
      </c>
      <c r="M116" s="107" t="s">
        <v>51</v>
      </c>
      <c r="N116" s="190" t="s">
        <v>51</v>
      </c>
      <c r="O116" s="187" t="s">
        <v>51</v>
      </c>
      <c r="P116" s="110" t="s">
        <v>51</v>
      </c>
    </row>
    <row r="117" spans="1:16" ht="31.9" customHeight="1" x14ac:dyDescent="0.25">
      <c r="A117" s="189"/>
      <c r="B117" s="138" t="s">
        <v>216</v>
      </c>
      <c r="C117" s="138"/>
      <c r="D117" s="130" t="s">
        <v>217</v>
      </c>
      <c r="E117" s="74"/>
      <c r="F117" s="74"/>
      <c r="G117" s="74"/>
      <c r="H117" s="74"/>
      <c r="I117" s="74"/>
      <c r="J117" s="74"/>
      <c r="K117" s="74"/>
      <c r="L117" s="74"/>
      <c r="M117" s="75"/>
      <c r="N117" s="76"/>
      <c r="O117" s="74"/>
      <c r="P117" s="77"/>
    </row>
    <row r="118" spans="1:16" ht="18.600000000000001" customHeight="1" x14ac:dyDescent="0.25">
      <c r="A118" s="189"/>
      <c r="B118" s="178"/>
      <c r="C118" s="74" t="s">
        <v>185</v>
      </c>
      <c r="D118" s="130" t="s">
        <v>218</v>
      </c>
      <c r="E118" s="187" t="s">
        <v>51</v>
      </c>
      <c r="F118" s="187"/>
      <c r="G118" s="187" t="s">
        <v>51</v>
      </c>
      <c r="H118" s="187"/>
      <c r="I118" s="187"/>
      <c r="J118" s="187" t="s">
        <v>51</v>
      </c>
      <c r="K118" s="187" t="s">
        <v>51</v>
      </c>
      <c r="L118" s="187" t="s">
        <v>51</v>
      </c>
      <c r="M118" s="107" t="s">
        <v>51</v>
      </c>
      <c r="N118" s="190" t="s">
        <v>51</v>
      </c>
      <c r="O118" s="187" t="s">
        <v>51</v>
      </c>
      <c r="P118" s="110" t="s">
        <v>51</v>
      </c>
    </row>
    <row r="119" spans="1:16" ht="18.600000000000001" customHeight="1" x14ac:dyDescent="0.25">
      <c r="A119" s="189"/>
      <c r="B119" s="178"/>
      <c r="C119" s="74" t="s">
        <v>187</v>
      </c>
      <c r="D119" s="130" t="s">
        <v>219</v>
      </c>
      <c r="E119" s="187" t="s">
        <v>51</v>
      </c>
      <c r="F119" s="187"/>
      <c r="G119" s="187" t="s">
        <v>51</v>
      </c>
      <c r="H119" s="187"/>
      <c r="I119" s="187"/>
      <c r="J119" s="187" t="s">
        <v>51</v>
      </c>
      <c r="K119" s="187" t="s">
        <v>51</v>
      </c>
      <c r="L119" s="187" t="s">
        <v>51</v>
      </c>
      <c r="M119" s="107" t="s">
        <v>51</v>
      </c>
      <c r="N119" s="190" t="s">
        <v>51</v>
      </c>
      <c r="O119" s="187" t="s">
        <v>51</v>
      </c>
      <c r="P119" s="110" t="s">
        <v>51</v>
      </c>
    </row>
    <row r="120" spans="1:16" ht="18.600000000000001" customHeight="1" x14ac:dyDescent="0.25">
      <c r="A120" s="189"/>
      <c r="B120" s="178"/>
      <c r="C120" s="74" t="s">
        <v>189</v>
      </c>
      <c r="D120" s="130" t="s">
        <v>220</v>
      </c>
      <c r="E120" s="187" t="s">
        <v>51</v>
      </c>
      <c r="F120" s="187"/>
      <c r="G120" s="187" t="s">
        <v>51</v>
      </c>
      <c r="H120" s="187"/>
      <c r="I120" s="187"/>
      <c r="J120" s="187" t="s">
        <v>51</v>
      </c>
      <c r="K120" s="187" t="s">
        <v>51</v>
      </c>
      <c r="L120" s="187" t="s">
        <v>51</v>
      </c>
      <c r="M120" s="107" t="s">
        <v>51</v>
      </c>
      <c r="N120" s="190" t="s">
        <v>51</v>
      </c>
      <c r="O120" s="187" t="s">
        <v>51</v>
      </c>
      <c r="P120" s="110" t="s">
        <v>51</v>
      </c>
    </row>
    <row r="121" spans="1:16" ht="30.6" customHeight="1" x14ac:dyDescent="0.25">
      <c r="A121" s="189"/>
      <c r="B121" s="138" t="s">
        <v>221</v>
      </c>
      <c r="C121" s="138"/>
      <c r="D121" s="130" t="s">
        <v>222</v>
      </c>
      <c r="E121" s="187"/>
      <c r="F121" s="187"/>
      <c r="G121" s="187"/>
      <c r="H121" s="187"/>
      <c r="I121" s="187"/>
      <c r="J121" s="188"/>
      <c r="K121" s="188"/>
      <c r="L121" s="188"/>
      <c r="M121" s="75"/>
      <c r="N121" s="76"/>
      <c r="O121" s="74"/>
      <c r="P121" s="77"/>
    </row>
    <row r="122" spans="1:16" ht="18.600000000000001" customHeight="1" x14ac:dyDescent="0.25">
      <c r="A122" s="189"/>
      <c r="B122" s="178"/>
      <c r="C122" s="74" t="s">
        <v>185</v>
      </c>
      <c r="D122" s="130" t="s">
        <v>223</v>
      </c>
      <c r="E122" s="187" t="s">
        <v>51</v>
      </c>
      <c r="F122" s="187"/>
      <c r="G122" s="187" t="s">
        <v>51</v>
      </c>
      <c r="H122" s="187"/>
      <c r="I122" s="187"/>
      <c r="J122" s="187" t="s">
        <v>51</v>
      </c>
      <c r="K122" s="187" t="s">
        <v>51</v>
      </c>
      <c r="L122" s="187" t="s">
        <v>51</v>
      </c>
      <c r="M122" s="107" t="s">
        <v>51</v>
      </c>
      <c r="N122" s="190" t="s">
        <v>51</v>
      </c>
      <c r="O122" s="187" t="s">
        <v>51</v>
      </c>
      <c r="P122" s="110" t="s">
        <v>51</v>
      </c>
    </row>
    <row r="123" spans="1:16" ht="18.600000000000001" customHeight="1" x14ac:dyDescent="0.25">
      <c r="A123" s="189"/>
      <c r="B123" s="178"/>
      <c r="C123" s="74" t="s">
        <v>187</v>
      </c>
      <c r="D123" s="130" t="s">
        <v>224</v>
      </c>
      <c r="E123" s="187" t="s">
        <v>51</v>
      </c>
      <c r="F123" s="187"/>
      <c r="G123" s="187" t="s">
        <v>51</v>
      </c>
      <c r="H123" s="187"/>
      <c r="I123" s="187"/>
      <c r="J123" s="187" t="s">
        <v>51</v>
      </c>
      <c r="K123" s="187" t="s">
        <v>51</v>
      </c>
      <c r="L123" s="187" t="s">
        <v>51</v>
      </c>
      <c r="M123" s="107" t="s">
        <v>51</v>
      </c>
      <c r="N123" s="190" t="s">
        <v>51</v>
      </c>
      <c r="O123" s="187" t="s">
        <v>51</v>
      </c>
      <c r="P123" s="110" t="s">
        <v>51</v>
      </c>
    </row>
    <row r="124" spans="1:16" ht="18.600000000000001" customHeight="1" x14ac:dyDescent="0.25">
      <c r="A124" s="189"/>
      <c r="B124" s="178"/>
      <c r="C124" s="74" t="s">
        <v>189</v>
      </c>
      <c r="D124" s="130" t="s">
        <v>225</v>
      </c>
      <c r="E124" s="187" t="s">
        <v>51</v>
      </c>
      <c r="F124" s="187"/>
      <c r="G124" s="187" t="s">
        <v>51</v>
      </c>
      <c r="H124" s="187"/>
      <c r="I124" s="187"/>
      <c r="J124" s="187" t="s">
        <v>51</v>
      </c>
      <c r="K124" s="187" t="s">
        <v>51</v>
      </c>
      <c r="L124" s="187" t="s">
        <v>51</v>
      </c>
      <c r="M124" s="107" t="s">
        <v>51</v>
      </c>
      <c r="N124" s="190" t="s">
        <v>51</v>
      </c>
      <c r="O124" s="187" t="s">
        <v>51</v>
      </c>
      <c r="P124" s="110" t="s">
        <v>51</v>
      </c>
    </row>
    <row r="125" spans="1:16" ht="30" customHeight="1" x14ac:dyDescent="0.25">
      <c r="A125" s="189"/>
      <c r="B125" s="138" t="s">
        <v>226</v>
      </c>
      <c r="C125" s="138"/>
      <c r="D125" s="130" t="s">
        <v>227</v>
      </c>
      <c r="E125" s="187"/>
      <c r="F125" s="187"/>
      <c r="G125" s="187"/>
      <c r="H125" s="187"/>
      <c r="I125" s="187"/>
      <c r="J125" s="188"/>
      <c r="K125" s="188"/>
      <c r="L125" s="188"/>
      <c r="M125" s="75"/>
      <c r="N125" s="76"/>
      <c r="O125" s="74"/>
      <c r="P125" s="77"/>
    </row>
    <row r="126" spans="1:16" ht="18.600000000000001" customHeight="1" x14ac:dyDescent="0.25">
      <c r="A126" s="189"/>
      <c r="B126" s="178"/>
      <c r="C126" s="74" t="s">
        <v>185</v>
      </c>
      <c r="D126" s="130" t="s">
        <v>228</v>
      </c>
      <c r="E126" s="187" t="s">
        <v>51</v>
      </c>
      <c r="F126" s="187"/>
      <c r="G126" s="187" t="s">
        <v>51</v>
      </c>
      <c r="H126" s="187"/>
      <c r="I126" s="187"/>
      <c r="J126" s="187" t="s">
        <v>51</v>
      </c>
      <c r="K126" s="187" t="s">
        <v>51</v>
      </c>
      <c r="L126" s="187" t="s">
        <v>51</v>
      </c>
      <c r="M126" s="107" t="s">
        <v>51</v>
      </c>
      <c r="N126" s="190" t="s">
        <v>51</v>
      </c>
      <c r="O126" s="187" t="s">
        <v>51</v>
      </c>
      <c r="P126" s="110" t="s">
        <v>51</v>
      </c>
    </row>
    <row r="127" spans="1:16" ht="18.600000000000001" customHeight="1" x14ac:dyDescent="0.25">
      <c r="A127" s="189"/>
      <c r="B127" s="178"/>
      <c r="C127" s="74" t="s">
        <v>187</v>
      </c>
      <c r="D127" s="130" t="s">
        <v>229</v>
      </c>
      <c r="E127" s="187" t="s">
        <v>51</v>
      </c>
      <c r="F127" s="187"/>
      <c r="G127" s="187" t="s">
        <v>51</v>
      </c>
      <c r="H127" s="187"/>
      <c r="I127" s="187"/>
      <c r="J127" s="187" t="s">
        <v>51</v>
      </c>
      <c r="K127" s="187" t="s">
        <v>51</v>
      </c>
      <c r="L127" s="187" t="s">
        <v>51</v>
      </c>
      <c r="M127" s="107" t="s">
        <v>51</v>
      </c>
      <c r="N127" s="190" t="s">
        <v>51</v>
      </c>
      <c r="O127" s="187" t="s">
        <v>51</v>
      </c>
      <c r="P127" s="110" t="s">
        <v>51</v>
      </c>
    </row>
    <row r="128" spans="1:16" ht="18.600000000000001" customHeight="1" x14ac:dyDescent="0.25">
      <c r="A128" s="189"/>
      <c r="B128" s="178"/>
      <c r="C128" s="74" t="s">
        <v>189</v>
      </c>
      <c r="D128" s="130" t="s">
        <v>230</v>
      </c>
      <c r="E128" s="187" t="s">
        <v>51</v>
      </c>
      <c r="F128" s="187"/>
      <c r="G128" s="187" t="s">
        <v>51</v>
      </c>
      <c r="H128" s="187"/>
      <c r="I128" s="187"/>
      <c r="J128" s="187" t="s">
        <v>51</v>
      </c>
      <c r="K128" s="187" t="s">
        <v>51</v>
      </c>
      <c r="L128" s="187" t="s">
        <v>51</v>
      </c>
      <c r="M128" s="107" t="s">
        <v>51</v>
      </c>
      <c r="N128" s="190" t="s">
        <v>51</v>
      </c>
      <c r="O128" s="187" t="s">
        <v>51</v>
      </c>
      <c r="P128" s="110" t="s">
        <v>51</v>
      </c>
    </row>
    <row r="129" spans="1:16" ht="33" customHeight="1" x14ac:dyDescent="0.25">
      <c r="A129" s="189"/>
      <c r="B129" s="138" t="s">
        <v>231</v>
      </c>
      <c r="C129" s="138"/>
      <c r="D129" s="130" t="s">
        <v>232</v>
      </c>
      <c r="E129" s="187"/>
      <c r="F129" s="187"/>
      <c r="G129" s="187"/>
      <c r="H129" s="187"/>
      <c r="I129" s="187"/>
      <c r="J129" s="188"/>
      <c r="K129" s="188"/>
      <c r="L129" s="188"/>
      <c r="M129" s="75"/>
      <c r="N129" s="76"/>
      <c r="O129" s="74"/>
      <c r="P129" s="77"/>
    </row>
    <row r="130" spans="1:16" ht="18.600000000000001" customHeight="1" x14ac:dyDescent="0.25">
      <c r="A130" s="189"/>
      <c r="B130" s="178"/>
      <c r="C130" s="74" t="s">
        <v>185</v>
      </c>
      <c r="D130" s="130" t="s">
        <v>233</v>
      </c>
      <c r="E130" s="187" t="s">
        <v>51</v>
      </c>
      <c r="F130" s="187"/>
      <c r="G130" s="187" t="s">
        <v>51</v>
      </c>
      <c r="H130" s="187"/>
      <c r="I130" s="187"/>
      <c r="J130" s="187" t="s">
        <v>51</v>
      </c>
      <c r="K130" s="187" t="s">
        <v>51</v>
      </c>
      <c r="L130" s="187" t="s">
        <v>51</v>
      </c>
      <c r="M130" s="107" t="s">
        <v>51</v>
      </c>
      <c r="N130" s="190" t="s">
        <v>51</v>
      </c>
      <c r="O130" s="187" t="s">
        <v>51</v>
      </c>
      <c r="P130" s="110" t="s">
        <v>51</v>
      </c>
    </row>
    <row r="131" spans="1:16" ht="18.600000000000001" customHeight="1" x14ac:dyDescent="0.25">
      <c r="A131" s="189"/>
      <c r="B131" s="178"/>
      <c r="C131" s="74" t="s">
        <v>187</v>
      </c>
      <c r="D131" s="130" t="s">
        <v>234</v>
      </c>
      <c r="E131" s="187" t="s">
        <v>51</v>
      </c>
      <c r="F131" s="187"/>
      <c r="G131" s="187" t="s">
        <v>51</v>
      </c>
      <c r="H131" s="187"/>
      <c r="I131" s="187"/>
      <c r="J131" s="187" t="s">
        <v>51</v>
      </c>
      <c r="K131" s="187" t="s">
        <v>51</v>
      </c>
      <c r="L131" s="187" t="s">
        <v>51</v>
      </c>
      <c r="M131" s="107" t="s">
        <v>51</v>
      </c>
      <c r="N131" s="190" t="s">
        <v>51</v>
      </c>
      <c r="O131" s="187" t="s">
        <v>51</v>
      </c>
      <c r="P131" s="110" t="s">
        <v>51</v>
      </c>
    </row>
    <row r="132" spans="1:16" ht="18.600000000000001" customHeight="1" x14ac:dyDescent="0.25">
      <c r="A132" s="189"/>
      <c r="B132" s="178"/>
      <c r="C132" s="74" t="s">
        <v>235</v>
      </c>
      <c r="D132" s="130" t="s">
        <v>236</v>
      </c>
      <c r="E132" s="187" t="s">
        <v>51</v>
      </c>
      <c r="F132" s="187"/>
      <c r="G132" s="187" t="s">
        <v>51</v>
      </c>
      <c r="H132" s="187"/>
      <c r="I132" s="187"/>
      <c r="J132" s="187" t="s">
        <v>51</v>
      </c>
      <c r="K132" s="187" t="s">
        <v>51</v>
      </c>
      <c r="L132" s="187" t="s">
        <v>51</v>
      </c>
      <c r="M132" s="107" t="s">
        <v>51</v>
      </c>
      <c r="N132" s="190" t="s">
        <v>51</v>
      </c>
      <c r="O132" s="187" t="s">
        <v>51</v>
      </c>
      <c r="P132" s="110" t="s">
        <v>51</v>
      </c>
    </row>
    <row r="133" spans="1:16" s="106" customFormat="1" ht="29.25" customHeight="1" x14ac:dyDescent="0.2">
      <c r="A133" s="191"/>
      <c r="B133" s="192" t="s">
        <v>237</v>
      </c>
      <c r="C133" s="192"/>
      <c r="D133" s="176" t="s">
        <v>238</v>
      </c>
      <c r="E133" s="115"/>
      <c r="F133" s="115"/>
      <c r="G133" s="115"/>
      <c r="H133" s="115"/>
      <c r="I133" s="115"/>
      <c r="J133" s="193"/>
      <c r="K133" s="193"/>
      <c r="L133" s="193"/>
      <c r="M133" s="194"/>
      <c r="N133" s="195"/>
      <c r="O133" s="112"/>
      <c r="P133" s="196"/>
    </row>
    <row r="134" spans="1:16" ht="18.600000000000001" customHeight="1" x14ac:dyDescent="0.25">
      <c r="A134" s="189"/>
      <c r="B134" s="178"/>
      <c r="C134" s="74" t="s">
        <v>185</v>
      </c>
      <c r="D134" s="130" t="s">
        <v>239</v>
      </c>
      <c r="E134" s="187" t="s">
        <v>51</v>
      </c>
      <c r="F134" s="187"/>
      <c r="G134" s="187" t="s">
        <v>51</v>
      </c>
      <c r="H134" s="187"/>
      <c r="I134" s="187"/>
      <c r="J134" s="187" t="s">
        <v>51</v>
      </c>
      <c r="K134" s="187" t="s">
        <v>51</v>
      </c>
      <c r="L134" s="187" t="s">
        <v>51</v>
      </c>
      <c r="M134" s="107" t="s">
        <v>51</v>
      </c>
      <c r="N134" s="190" t="s">
        <v>51</v>
      </c>
      <c r="O134" s="187" t="s">
        <v>51</v>
      </c>
      <c r="P134" s="110" t="s">
        <v>51</v>
      </c>
    </row>
    <row r="135" spans="1:16" ht="18.600000000000001" customHeight="1" x14ac:dyDescent="0.25">
      <c r="A135" s="189"/>
      <c r="B135" s="178"/>
      <c r="C135" s="74" t="s">
        <v>187</v>
      </c>
      <c r="D135" s="130" t="s">
        <v>240</v>
      </c>
      <c r="E135" s="187" t="s">
        <v>51</v>
      </c>
      <c r="F135" s="187"/>
      <c r="G135" s="187" t="s">
        <v>51</v>
      </c>
      <c r="H135" s="187"/>
      <c r="I135" s="187"/>
      <c r="J135" s="187" t="s">
        <v>51</v>
      </c>
      <c r="K135" s="187" t="s">
        <v>51</v>
      </c>
      <c r="L135" s="187" t="s">
        <v>51</v>
      </c>
      <c r="M135" s="107" t="s">
        <v>51</v>
      </c>
      <c r="N135" s="190" t="s">
        <v>51</v>
      </c>
      <c r="O135" s="187" t="s">
        <v>51</v>
      </c>
      <c r="P135" s="110" t="s">
        <v>51</v>
      </c>
    </row>
    <row r="136" spans="1:16" ht="18.600000000000001" customHeight="1" x14ac:dyDescent="0.25">
      <c r="A136" s="189"/>
      <c r="B136" s="178"/>
      <c r="C136" s="74" t="s">
        <v>235</v>
      </c>
      <c r="D136" s="130" t="s">
        <v>241</v>
      </c>
      <c r="E136" s="187" t="s">
        <v>51</v>
      </c>
      <c r="F136" s="187"/>
      <c r="G136" s="187" t="s">
        <v>51</v>
      </c>
      <c r="H136" s="187"/>
      <c r="I136" s="187"/>
      <c r="J136" s="187" t="s">
        <v>51</v>
      </c>
      <c r="K136" s="187" t="s">
        <v>51</v>
      </c>
      <c r="L136" s="187" t="s">
        <v>51</v>
      </c>
      <c r="M136" s="107" t="s">
        <v>51</v>
      </c>
      <c r="N136" s="190" t="s">
        <v>51</v>
      </c>
      <c r="O136" s="187" t="s">
        <v>51</v>
      </c>
      <c r="P136" s="110" t="s">
        <v>51</v>
      </c>
    </row>
    <row r="137" spans="1:16" ht="27" customHeight="1" x14ac:dyDescent="0.25">
      <c r="A137" s="189"/>
      <c r="B137" s="197" t="s">
        <v>242</v>
      </c>
      <c r="C137" s="197"/>
      <c r="D137" s="130" t="s">
        <v>243</v>
      </c>
      <c r="E137" s="187"/>
      <c r="F137" s="187"/>
      <c r="G137" s="187"/>
      <c r="H137" s="187"/>
      <c r="I137" s="187"/>
      <c r="J137" s="187"/>
      <c r="K137" s="187"/>
      <c r="L137" s="187"/>
      <c r="M137" s="198"/>
      <c r="N137" s="76"/>
      <c r="O137" s="74"/>
      <c r="P137" s="77"/>
    </row>
    <row r="138" spans="1:16" ht="18.600000000000001" customHeight="1" x14ac:dyDescent="0.25">
      <c r="A138" s="189"/>
      <c r="B138" s="199"/>
      <c r="C138" s="74" t="s">
        <v>185</v>
      </c>
      <c r="D138" s="130" t="s">
        <v>244</v>
      </c>
      <c r="E138" s="187" t="s">
        <v>51</v>
      </c>
      <c r="F138" s="187"/>
      <c r="G138" s="187" t="s">
        <v>51</v>
      </c>
      <c r="H138" s="187"/>
      <c r="I138" s="187"/>
      <c r="J138" s="187" t="s">
        <v>51</v>
      </c>
      <c r="K138" s="187" t="s">
        <v>51</v>
      </c>
      <c r="L138" s="187" t="s">
        <v>51</v>
      </c>
      <c r="M138" s="198" t="s">
        <v>51</v>
      </c>
      <c r="N138" s="190" t="s">
        <v>51</v>
      </c>
      <c r="O138" s="187" t="s">
        <v>51</v>
      </c>
      <c r="P138" s="200" t="s">
        <v>51</v>
      </c>
    </row>
    <row r="139" spans="1:16" ht="18.600000000000001" customHeight="1" x14ac:dyDescent="0.25">
      <c r="A139" s="189"/>
      <c r="B139" s="199"/>
      <c r="C139" s="74" t="s">
        <v>187</v>
      </c>
      <c r="D139" s="130" t="s">
        <v>245</v>
      </c>
      <c r="E139" s="187" t="s">
        <v>51</v>
      </c>
      <c r="F139" s="187"/>
      <c r="G139" s="187" t="s">
        <v>51</v>
      </c>
      <c r="H139" s="187"/>
      <c r="I139" s="187"/>
      <c r="J139" s="187" t="s">
        <v>51</v>
      </c>
      <c r="K139" s="187" t="s">
        <v>51</v>
      </c>
      <c r="L139" s="187" t="s">
        <v>51</v>
      </c>
      <c r="M139" s="198" t="s">
        <v>51</v>
      </c>
      <c r="N139" s="190" t="s">
        <v>51</v>
      </c>
      <c r="O139" s="187" t="s">
        <v>51</v>
      </c>
      <c r="P139" s="200" t="s">
        <v>51</v>
      </c>
    </row>
    <row r="140" spans="1:16" ht="32.25" customHeight="1" x14ac:dyDescent="0.2">
      <c r="A140" s="201"/>
      <c r="B140" s="202" t="s">
        <v>246</v>
      </c>
      <c r="C140" s="203"/>
      <c r="D140" s="176" t="s">
        <v>247</v>
      </c>
      <c r="E140" s="115"/>
      <c r="F140" s="115"/>
      <c r="G140" s="115"/>
      <c r="H140" s="115"/>
      <c r="I140" s="115"/>
      <c r="J140" s="115"/>
      <c r="K140" s="115"/>
      <c r="L140" s="115"/>
      <c r="M140" s="116"/>
      <c r="N140" s="76"/>
      <c r="O140" s="74"/>
      <c r="P140" s="77"/>
    </row>
    <row r="141" spans="1:16" ht="18.600000000000001" customHeight="1" x14ac:dyDescent="0.2">
      <c r="A141" s="201"/>
      <c r="B141" s="204"/>
      <c r="C141" s="112" t="s">
        <v>185</v>
      </c>
      <c r="D141" s="176" t="s">
        <v>248</v>
      </c>
      <c r="E141" s="115" t="s">
        <v>51</v>
      </c>
      <c r="F141" s="115"/>
      <c r="G141" s="115" t="s">
        <v>51</v>
      </c>
      <c r="H141" s="115"/>
      <c r="I141" s="115"/>
      <c r="J141" s="115" t="s">
        <v>51</v>
      </c>
      <c r="K141" s="115" t="s">
        <v>51</v>
      </c>
      <c r="L141" s="115" t="s">
        <v>51</v>
      </c>
      <c r="M141" s="116" t="s">
        <v>51</v>
      </c>
      <c r="N141" s="117" t="s">
        <v>51</v>
      </c>
      <c r="O141" s="115" t="s">
        <v>51</v>
      </c>
      <c r="P141" s="119" t="s">
        <v>51</v>
      </c>
    </row>
    <row r="142" spans="1:16" ht="18.600000000000001" customHeight="1" x14ac:dyDescent="0.2">
      <c r="A142" s="201"/>
      <c r="B142" s="204"/>
      <c r="C142" s="112" t="s">
        <v>187</v>
      </c>
      <c r="D142" s="176" t="s">
        <v>249</v>
      </c>
      <c r="E142" s="115" t="s">
        <v>51</v>
      </c>
      <c r="F142" s="115"/>
      <c r="G142" s="115" t="s">
        <v>51</v>
      </c>
      <c r="H142" s="115"/>
      <c r="I142" s="115"/>
      <c r="J142" s="115" t="s">
        <v>51</v>
      </c>
      <c r="K142" s="115" t="s">
        <v>51</v>
      </c>
      <c r="L142" s="115" t="s">
        <v>51</v>
      </c>
      <c r="M142" s="116" t="s">
        <v>51</v>
      </c>
      <c r="N142" s="117" t="s">
        <v>51</v>
      </c>
      <c r="O142" s="115" t="s">
        <v>51</v>
      </c>
      <c r="P142" s="119" t="s">
        <v>51</v>
      </c>
    </row>
    <row r="143" spans="1:16" ht="18.600000000000001" customHeight="1" x14ac:dyDescent="0.2">
      <c r="A143" s="201"/>
      <c r="B143" s="204"/>
      <c r="C143" s="112" t="s">
        <v>250</v>
      </c>
      <c r="D143" s="176" t="s">
        <v>251</v>
      </c>
      <c r="E143" s="115" t="s">
        <v>51</v>
      </c>
      <c r="F143" s="115"/>
      <c r="G143" s="115" t="s">
        <v>51</v>
      </c>
      <c r="H143" s="115"/>
      <c r="I143" s="115"/>
      <c r="J143" s="115" t="s">
        <v>51</v>
      </c>
      <c r="K143" s="115" t="s">
        <v>51</v>
      </c>
      <c r="L143" s="115" t="s">
        <v>51</v>
      </c>
      <c r="M143" s="116" t="s">
        <v>51</v>
      </c>
      <c r="N143" s="117" t="s">
        <v>51</v>
      </c>
      <c r="O143" s="115" t="s">
        <v>51</v>
      </c>
      <c r="P143" s="119" t="s">
        <v>51</v>
      </c>
    </row>
    <row r="144" spans="1:16" ht="29.25" customHeight="1" x14ac:dyDescent="0.2">
      <c r="A144" s="201"/>
      <c r="B144" s="202" t="s">
        <v>252</v>
      </c>
      <c r="C144" s="203"/>
      <c r="D144" s="176" t="s">
        <v>253</v>
      </c>
      <c r="E144" s="115"/>
      <c r="F144" s="115"/>
      <c r="G144" s="115"/>
      <c r="H144" s="115"/>
      <c r="I144" s="115"/>
      <c r="J144" s="115"/>
      <c r="K144" s="115"/>
      <c r="L144" s="115"/>
      <c r="M144" s="116"/>
      <c r="N144" s="76"/>
      <c r="O144" s="74"/>
      <c r="P144" s="77"/>
    </row>
    <row r="145" spans="1:16" ht="18.600000000000001" customHeight="1" x14ac:dyDescent="0.2">
      <c r="A145" s="201"/>
      <c r="B145" s="204"/>
      <c r="C145" s="112" t="s">
        <v>185</v>
      </c>
      <c r="D145" s="176" t="s">
        <v>254</v>
      </c>
      <c r="E145" s="115" t="s">
        <v>51</v>
      </c>
      <c r="F145" s="115"/>
      <c r="G145" s="115" t="s">
        <v>51</v>
      </c>
      <c r="H145" s="115"/>
      <c r="I145" s="115"/>
      <c r="J145" s="115" t="s">
        <v>51</v>
      </c>
      <c r="K145" s="115" t="s">
        <v>51</v>
      </c>
      <c r="L145" s="115" t="s">
        <v>51</v>
      </c>
      <c r="M145" s="116" t="s">
        <v>51</v>
      </c>
      <c r="N145" s="117" t="s">
        <v>51</v>
      </c>
      <c r="O145" s="115" t="s">
        <v>51</v>
      </c>
      <c r="P145" s="119" t="s">
        <v>51</v>
      </c>
    </row>
    <row r="146" spans="1:16" ht="18.600000000000001" customHeight="1" x14ac:dyDescent="0.2">
      <c r="A146" s="201"/>
      <c r="B146" s="204"/>
      <c r="C146" s="112" t="s">
        <v>187</v>
      </c>
      <c r="D146" s="176" t="s">
        <v>255</v>
      </c>
      <c r="E146" s="115" t="s">
        <v>51</v>
      </c>
      <c r="F146" s="115"/>
      <c r="G146" s="115" t="s">
        <v>51</v>
      </c>
      <c r="H146" s="115"/>
      <c r="I146" s="115"/>
      <c r="J146" s="115" t="s">
        <v>51</v>
      </c>
      <c r="K146" s="115" t="s">
        <v>51</v>
      </c>
      <c r="L146" s="115" t="s">
        <v>51</v>
      </c>
      <c r="M146" s="116" t="s">
        <v>51</v>
      </c>
      <c r="N146" s="117" t="s">
        <v>51</v>
      </c>
      <c r="O146" s="115" t="s">
        <v>51</v>
      </c>
      <c r="P146" s="119" t="s">
        <v>51</v>
      </c>
    </row>
    <row r="147" spans="1:16" ht="18.600000000000001" customHeight="1" x14ac:dyDescent="0.2">
      <c r="A147" s="201"/>
      <c r="B147" s="204"/>
      <c r="C147" s="112" t="s">
        <v>250</v>
      </c>
      <c r="D147" s="176" t="s">
        <v>256</v>
      </c>
      <c r="E147" s="115" t="s">
        <v>51</v>
      </c>
      <c r="F147" s="115"/>
      <c r="G147" s="115" t="s">
        <v>51</v>
      </c>
      <c r="H147" s="115"/>
      <c r="I147" s="115"/>
      <c r="J147" s="115" t="s">
        <v>51</v>
      </c>
      <c r="K147" s="115" t="s">
        <v>51</v>
      </c>
      <c r="L147" s="115" t="s">
        <v>51</v>
      </c>
      <c r="M147" s="116" t="s">
        <v>51</v>
      </c>
      <c r="N147" s="117" t="s">
        <v>51</v>
      </c>
      <c r="O147" s="115" t="s">
        <v>51</v>
      </c>
      <c r="P147" s="119" t="s">
        <v>51</v>
      </c>
    </row>
    <row r="148" spans="1:16" ht="18.600000000000001" customHeight="1" x14ac:dyDescent="0.25">
      <c r="A148" s="205"/>
      <c r="B148" s="206"/>
      <c r="C148" s="195" t="s">
        <v>257</v>
      </c>
      <c r="D148" s="207" t="s">
        <v>258</v>
      </c>
      <c r="E148" s="208">
        <f>SUM(J148:M148)</f>
        <v>0</v>
      </c>
      <c r="F148" s="193"/>
      <c r="G148" s="193"/>
      <c r="H148" s="193"/>
      <c r="I148" s="193"/>
      <c r="J148" s="193">
        <f>J149</f>
        <v>0</v>
      </c>
      <c r="K148" s="115">
        <v>0</v>
      </c>
      <c r="L148" s="115">
        <v>0</v>
      </c>
      <c r="M148" s="116">
        <v>0</v>
      </c>
      <c r="N148" s="117"/>
      <c r="O148" s="115"/>
      <c r="P148" s="118"/>
    </row>
    <row r="149" spans="1:16" ht="42" customHeight="1" x14ac:dyDescent="0.2">
      <c r="A149" s="205"/>
      <c r="B149" s="206"/>
      <c r="C149" s="209" t="s">
        <v>259</v>
      </c>
      <c r="D149" s="176" t="s">
        <v>260</v>
      </c>
      <c r="E149" s="112">
        <f>SUM(J149:M149)</f>
        <v>0</v>
      </c>
      <c r="F149" s="115"/>
      <c r="G149" s="115"/>
      <c r="H149" s="115"/>
      <c r="I149" s="115"/>
      <c r="J149" s="115"/>
      <c r="K149" s="115">
        <v>0</v>
      </c>
      <c r="L149" s="115">
        <v>0</v>
      </c>
      <c r="M149" s="116">
        <v>0</v>
      </c>
      <c r="N149" s="117" t="s">
        <v>110</v>
      </c>
      <c r="O149" s="115" t="s">
        <v>110</v>
      </c>
      <c r="P149" s="118" t="s">
        <v>110</v>
      </c>
    </row>
    <row r="150" spans="1:16" ht="18.600000000000001" customHeight="1" x14ac:dyDescent="0.2">
      <c r="A150" s="205"/>
      <c r="B150" s="206"/>
      <c r="C150" s="195"/>
      <c r="D150" s="176"/>
      <c r="E150" s="115"/>
      <c r="F150" s="115"/>
      <c r="G150" s="115"/>
      <c r="H150" s="115"/>
      <c r="I150" s="115"/>
      <c r="J150" s="115"/>
      <c r="K150" s="115"/>
      <c r="L150" s="115"/>
      <c r="M150" s="116"/>
      <c r="N150" s="117"/>
      <c r="O150" s="115"/>
      <c r="P150" s="118"/>
    </row>
    <row r="151" spans="1:16" s="217" customFormat="1" ht="36.75" customHeight="1" x14ac:dyDescent="0.25">
      <c r="A151" s="210" t="s">
        <v>261</v>
      </c>
      <c r="B151" s="170"/>
      <c r="C151" s="171"/>
      <c r="D151" s="211" t="s">
        <v>262</v>
      </c>
      <c r="E151" s="212">
        <f t="shared" ref="E151:M151" si="15">E152+E200+E196</f>
        <v>91685</v>
      </c>
      <c r="F151" s="212">
        <f t="shared" si="15"/>
        <v>0</v>
      </c>
      <c r="G151" s="212">
        <f t="shared" si="15"/>
        <v>0</v>
      </c>
      <c r="H151" s="212"/>
      <c r="I151" s="212"/>
      <c r="J151" s="212">
        <f t="shared" si="15"/>
        <v>23524</v>
      </c>
      <c r="K151" s="213">
        <f t="shared" si="15"/>
        <v>22319</v>
      </c>
      <c r="L151" s="212">
        <f t="shared" si="15"/>
        <v>22884</v>
      </c>
      <c r="M151" s="214">
        <f t="shared" si="15"/>
        <v>22958</v>
      </c>
      <c r="N151" s="215">
        <f>N152+N200</f>
        <v>88891</v>
      </c>
      <c r="O151" s="216">
        <f>O152+O200</f>
        <v>88891</v>
      </c>
      <c r="P151" s="216">
        <f>P152+P200</f>
        <v>88891</v>
      </c>
    </row>
    <row r="152" spans="1:16" ht="18.600000000000001" customHeight="1" x14ac:dyDescent="0.25">
      <c r="A152" s="70" t="s">
        <v>25</v>
      </c>
      <c r="B152" s="71"/>
      <c r="C152" s="72"/>
      <c r="D152" s="73" t="s">
        <v>26</v>
      </c>
      <c r="E152" s="93">
        <f t="shared" ref="E152:P152" si="16">SUM(E158)</f>
        <v>46604</v>
      </c>
      <c r="F152" s="93">
        <f t="shared" si="16"/>
        <v>0</v>
      </c>
      <c r="G152" s="93">
        <f t="shared" si="16"/>
        <v>0</v>
      </c>
      <c r="H152" s="93"/>
      <c r="I152" s="93"/>
      <c r="J152" s="93">
        <f t="shared" si="16"/>
        <v>11743</v>
      </c>
      <c r="K152" s="93">
        <f t="shared" si="16"/>
        <v>11019</v>
      </c>
      <c r="L152" s="93">
        <f t="shared" si="16"/>
        <v>11884</v>
      </c>
      <c r="M152" s="94">
        <f t="shared" si="16"/>
        <v>11958</v>
      </c>
      <c r="N152" s="95">
        <f t="shared" si="16"/>
        <v>45491</v>
      </c>
      <c r="O152" s="93">
        <f t="shared" si="16"/>
        <v>45491</v>
      </c>
      <c r="P152" s="93">
        <f t="shared" si="16"/>
        <v>45491</v>
      </c>
    </row>
    <row r="153" spans="1:16" ht="18.600000000000001" customHeight="1" x14ac:dyDescent="0.25">
      <c r="A153" s="70" t="s">
        <v>27</v>
      </c>
      <c r="B153" s="71"/>
      <c r="C153" s="72"/>
      <c r="D153" s="73" t="s">
        <v>28</v>
      </c>
      <c r="E153" s="74"/>
      <c r="F153" s="74"/>
      <c r="G153" s="74"/>
      <c r="H153" s="74"/>
      <c r="I153" s="74"/>
      <c r="J153" s="74"/>
      <c r="K153" s="74"/>
      <c r="L153" s="74"/>
      <c r="M153" s="75"/>
      <c r="N153" s="76"/>
      <c r="O153" s="74"/>
      <c r="P153" s="77"/>
    </row>
    <row r="154" spans="1:16" ht="18.600000000000001" customHeight="1" x14ac:dyDescent="0.25">
      <c r="A154" s="70" t="s">
        <v>29</v>
      </c>
      <c r="B154" s="71"/>
      <c r="C154" s="72"/>
      <c r="D154" s="78" t="s">
        <v>30</v>
      </c>
      <c r="E154" s="74"/>
      <c r="F154" s="74"/>
      <c r="G154" s="74"/>
      <c r="H154" s="74"/>
      <c r="I154" s="74"/>
      <c r="J154" s="74"/>
      <c r="K154" s="74"/>
      <c r="L154" s="74"/>
      <c r="M154" s="75"/>
      <c r="N154" s="76"/>
      <c r="O154" s="74"/>
      <c r="P154" s="77"/>
    </row>
    <row r="155" spans="1:16" ht="18.600000000000001" customHeight="1" x14ac:dyDescent="0.25">
      <c r="A155" s="79" t="s">
        <v>31</v>
      </c>
      <c r="B155" s="80"/>
      <c r="C155" s="80"/>
      <c r="D155" s="73" t="s">
        <v>32</v>
      </c>
      <c r="E155" s="74"/>
      <c r="F155" s="74"/>
      <c r="G155" s="74"/>
      <c r="H155" s="74"/>
      <c r="I155" s="74"/>
      <c r="J155" s="74"/>
      <c r="K155" s="74"/>
      <c r="L155" s="74"/>
      <c r="M155" s="75"/>
      <c r="N155" s="76"/>
      <c r="O155" s="74"/>
      <c r="P155" s="77"/>
    </row>
    <row r="156" spans="1:16" ht="18.600000000000001" customHeight="1" x14ac:dyDescent="0.25">
      <c r="A156" s="70"/>
      <c r="B156" s="81" t="s">
        <v>33</v>
      </c>
      <c r="C156" s="82"/>
      <c r="D156" s="73" t="s">
        <v>34</v>
      </c>
      <c r="E156" s="74"/>
      <c r="F156" s="74"/>
      <c r="G156" s="74"/>
      <c r="H156" s="74"/>
      <c r="I156" s="74"/>
      <c r="J156" s="74"/>
      <c r="K156" s="74"/>
      <c r="L156" s="74"/>
      <c r="M156" s="75"/>
      <c r="N156" s="76"/>
      <c r="O156" s="74"/>
      <c r="P156" s="77"/>
    </row>
    <row r="157" spans="1:16" ht="18.600000000000001" customHeight="1" x14ac:dyDescent="0.25">
      <c r="A157" s="70"/>
      <c r="B157" s="81" t="s">
        <v>35</v>
      </c>
      <c r="C157" s="82"/>
      <c r="D157" s="73" t="s">
        <v>36</v>
      </c>
      <c r="E157" s="74"/>
      <c r="F157" s="74"/>
      <c r="G157" s="74"/>
      <c r="H157" s="74"/>
      <c r="I157" s="74"/>
      <c r="J157" s="74"/>
      <c r="K157" s="74"/>
      <c r="L157" s="74"/>
      <c r="M157" s="75"/>
      <c r="N157" s="76"/>
      <c r="O157" s="74"/>
      <c r="P157" s="77"/>
    </row>
    <row r="158" spans="1:16" ht="18.600000000000001" customHeight="1" x14ac:dyDescent="0.25">
      <c r="A158" s="83" t="s">
        <v>37</v>
      </c>
      <c r="B158" s="84"/>
      <c r="C158" s="74"/>
      <c r="D158" s="78" t="s">
        <v>38</v>
      </c>
      <c r="E158" s="85">
        <f t="shared" ref="E158:P158" si="17">E159+E170</f>
        <v>46604</v>
      </c>
      <c r="F158" s="85">
        <f t="shared" si="17"/>
        <v>0</v>
      </c>
      <c r="G158" s="85">
        <f t="shared" si="17"/>
        <v>0</v>
      </c>
      <c r="H158" s="85"/>
      <c r="I158" s="85"/>
      <c r="J158" s="85">
        <f t="shared" si="17"/>
        <v>11743</v>
      </c>
      <c r="K158" s="85">
        <f t="shared" si="17"/>
        <v>11019</v>
      </c>
      <c r="L158" s="85">
        <f t="shared" si="17"/>
        <v>11884</v>
      </c>
      <c r="M158" s="166">
        <f t="shared" si="17"/>
        <v>11958</v>
      </c>
      <c r="N158" s="88">
        <f t="shared" si="17"/>
        <v>45491</v>
      </c>
      <c r="O158" s="85">
        <f t="shared" si="17"/>
        <v>45491</v>
      </c>
      <c r="P158" s="85">
        <f t="shared" si="17"/>
        <v>45491</v>
      </c>
    </row>
    <row r="159" spans="1:16" ht="18.600000000000001" customHeight="1" x14ac:dyDescent="0.25">
      <c r="A159" s="79" t="s">
        <v>39</v>
      </c>
      <c r="B159" s="74"/>
      <c r="C159" s="89"/>
      <c r="D159" s="78" t="s">
        <v>40</v>
      </c>
      <c r="E159" s="90">
        <f>E160</f>
        <v>0</v>
      </c>
      <c r="F159" s="90">
        <f t="shared" ref="F159:P159" si="18">F160+F168</f>
        <v>0</v>
      </c>
      <c r="G159" s="90">
        <f t="shared" si="18"/>
        <v>0</v>
      </c>
      <c r="H159" s="90"/>
      <c r="I159" s="90"/>
      <c r="J159" s="90">
        <f t="shared" si="18"/>
        <v>0</v>
      </c>
      <c r="K159" s="90">
        <f t="shared" si="18"/>
        <v>0</v>
      </c>
      <c r="L159" s="90">
        <f t="shared" si="18"/>
        <v>0</v>
      </c>
      <c r="M159" s="91">
        <f t="shared" si="18"/>
        <v>0</v>
      </c>
      <c r="N159" s="92">
        <f t="shared" si="18"/>
        <v>0</v>
      </c>
      <c r="O159" s="90">
        <f t="shared" si="18"/>
        <v>0</v>
      </c>
      <c r="P159" s="90">
        <f t="shared" si="18"/>
        <v>0</v>
      </c>
    </row>
    <row r="160" spans="1:16" ht="18.600000000000001" customHeight="1" x14ac:dyDescent="0.25">
      <c r="A160" s="79" t="s">
        <v>41</v>
      </c>
      <c r="B160" s="82"/>
      <c r="C160" s="89"/>
      <c r="D160" s="73" t="s">
        <v>42</v>
      </c>
      <c r="E160" s="93">
        <f>E161</f>
        <v>0</v>
      </c>
      <c r="F160" s="93">
        <f t="shared" ref="F160:P160" si="19">F161+F163+F166+F167</f>
        <v>0</v>
      </c>
      <c r="G160" s="93">
        <f t="shared" si="19"/>
        <v>0</v>
      </c>
      <c r="H160" s="93"/>
      <c r="I160" s="93"/>
      <c r="J160" s="93">
        <f t="shared" si="19"/>
        <v>0</v>
      </c>
      <c r="K160" s="93">
        <f t="shared" si="19"/>
        <v>0</v>
      </c>
      <c r="L160" s="93">
        <f t="shared" si="19"/>
        <v>0</v>
      </c>
      <c r="M160" s="94">
        <f t="shared" si="19"/>
        <v>0</v>
      </c>
      <c r="N160" s="95">
        <f t="shared" si="19"/>
        <v>0</v>
      </c>
      <c r="O160" s="93">
        <f t="shared" si="19"/>
        <v>0</v>
      </c>
      <c r="P160" s="93">
        <f t="shared" si="19"/>
        <v>0</v>
      </c>
    </row>
    <row r="161" spans="1:16" ht="18.600000000000001" customHeight="1" x14ac:dyDescent="0.25">
      <c r="A161" s="96"/>
      <c r="B161" s="81" t="s">
        <v>43</v>
      </c>
      <c r="C161" s="82"/>
      <c r="D161" s="97" t="s">
        <v>44</v>
      </c>
      <c r="E161" s="85">
        <f>E162</f>
        <v>0</v>
      </c>
      <c r="F161" s="85"/>
      <c r="G161" s="85"/>
      <c r="H161" s="85"/>
      <c r="I161" s="85"/>
      <c r="J161" s="85">
        <f t="shared" ref="J161:P161" si="20">J162</f>
        <v>0</v>
      </c>
      <c r="K161" s="85">
        <f t="shared" si="20"/>
        <v>0</v>
      </c>
      <c r="L161" s="85">
        <f t="shared" si="20"/>
        <v>0</v>
      </c>
      <c r="M161" s="85">
        <f t="shared" si="20"/>
        <v>0</v>
      </c>
      <c r="N161" s="76">
        <f t="shared" si="20"/>
        <v>0</v>
      </c>
      <c r="O161" s="76">
        <f t="shared" si="20"/>
        <v>0</v>
      </c>
      <c r="P161" s="76">
        <f t="shared" si="20"/>
        <v>0</v>
      </c>
    </row>
    <row r="162" spans="1:16" s="106" customFormat="1" ht="18" customHeight="1" x14ac:dyDescent="0.2">
      <c r="A162" s="98"/>
      <c r="B162" s="99"/>
      <c r="C162" s="100" t="s">
        <v>45</v>
      </c>
      <c r="D162" s="101" t="s">
        <v>46</v>
      </c>
      <c r="E162" s="102">
        <f>SUM(J162:M162)</f>
        <v>0</v>
      </c>
      <c r="F162" s="102"/>
      <c r="G162" s="102"/>
      <c r="H162" s="102"/>
      <c r="I162" s="102"/>
      <c r="J162" s="102"/>
      <c r="K162" s="102"/>
      <c r="L162" s="102"/>
      <c r="M162" s="103"/>
      <c r="N162" s="104"/>
      <c r="O162" s="99"/>
      <c r="P162" s="105"/>
    </row>
    <row r="163" spans="1:16" ht="19.149999999999999" customHeight="1" x14ac:dyDescent="0.25">
      <c r="A163" s="96"/>
      <c r="B163" s="81" t="s">
        <v>47</v>
      </c>
      <c r="C163" s="82"/>
      <c r="D163" s="73" t="s">
        <v>48</v>
      </c>
      <c r="E163" s="71"/>
      <c r="F163" s="71"/>
      <c r="G163" s="71"/>
      <c r="H163" s="71"/>
      <c r="I163" s="71"/>
      <c r="J163" s="71"/>
      <c r="K163" s="71"/>
      <c r="L163" s="71"/>
      <c r="M163" s="107"/>
      <c r="N163" s="108"/>
      <c r="O163" s="71"/>
      <c r="P163" s="110"/>
    </row>
    <row r="164" spans="1:16" ht="19.149999999999999" customHeight="1" x14ac:dyDescent="0.25">
      <c r="A164" s="96"/>
      <c r="B164" s="81"/>
      <c r="C164" s="82" t="s">
        <v>49</v>
      </c>
      <c r="D164" s="73" t="s">
        <v>50</v>
      </c>
      <c r="E164" s="71" t="s">
        <v>51</v>
      </c>
      <c r="F164" s="71"/>
      <c r="G164" s="71" t="s">
        <v>51</v>
      </c>
      <c r="H164" s="71"/>
      <c r="I164" s="71"/>
      <c r="J164" s="71" t="s">
        <v>51</v>
      </c>
      <c r="K164" s="71" t="s">
        <v>51</v>
      </c>
      <c r="L164" s="71" t="s">
        <v>51</v>
      </c>
      <c r="M164" s="107" t="s">
        <v>51</v>
      </c>
      <c r="N164" s="108" t="s">
        <v>51</v>
      </c>
      <c r="O164" s="71" t="s">
        <v>51</v>
      </c>
      <c r="P164" s="110" t="s">
        <v>51</v>
      </c>
    </row>
    <row r="165" spans="1:16" s="120" customFormat="1" ht="26.25" customHeight="1" x14ac:dyDescent="0.2">
      <c r="A165" s="111"/>
      <c r="B165" s="112"/>
      <c r="C165" s="113" t="s">
        <v>52</v>
      </c>
      <c r="D165" s="114" t="s">
        <v>53</v>
      </c>
      <c r="E165" s="115" t="s">
        <v>51</v>
      </c>
      <c r="F165" s="115"/>
      <c r="G165" s="115" t="s">
        <v>51</v>
      </c>
      <c r="H165" s="115"/>
      <c r="I165" s="115"/>
      <c r="J165" s="115" t="s">
        <v>51</v>
      </c>
      <c r="K165" s="115" t="s">
        <v>51</v>
      </c>
      <c r="L165" s="115" t="s">
        <v>51</v>
      </c>
      <c r="M165" s="116" t="s">
        <v>51</v>
      </c>
      <c r="N165" s="117" t="s">
        <v>51</v>
      </c>
      <c r="O165" s="115" t="s">
        <v>51</v>
      </c>
      <c r="P165" s="119" t="s">
        <v>51</v>
      </c>
    </row>
    <row r="166" spans="1:16" ht="18.600000000000001" customHeight="1" x14ac:dyDescent="0.25">
      <c r="A166" s="83"/>
      <c r="B166" s="81" t="s">
        <v>54</v>
      </c>
      <c r="C166" s="82"/>
      <c r="D166" s="121" t="s">
        <v>55</v>
      </c>
      <c r="E166" s="74"/>
      <c r="F166" s="74"/>
      <c r="G166" s="74"/>
      <c r="H166" s="74"/>
      <c r="I166" s="74"/>
      <c r="J166" s="74"/>
      <c r="K166" s="74"/>
      <c r="L166" s="74"/>
      <c r="M166" s="75"/>
      <c r="N166" s="76"/>
      <c r="O166" s="74"/>
      <c r="P166" s="77"/>
    </row>
    <row r="167" spans="1:16" ht="18.600000000000001" customHeight="1" x14ac:dyDescent="0.25">
      <c r="A167" s="83"/>
      <c r="B167" s="81" t="s">
        <v>56</v>
      </c>
      <c r="C167" s="82"/>
      <c r="D167" s="121" t="s">
        <v>57</v>
      </c>
      <c r="E167" s="74"/>
      <c r="F167" s="74"/>
      <c r="G167" s="74"/>
      <c r="H167" s="74"/>
      <c r="I167" s="74"/>
      <c r="J167" s="74"/>
      <c r="K167" s="74"/>
      <c r="L167" s="74"/>
      <c r="M167" s="75"/>
      <c r="N167" s="76"/>
      <c r="O167" s="74"/>
      <c r="P167" s="77"/>
    </row>
    <row r="168" spans="1:16" ht="18.600000000000001" customHeight="1" x14ac:dyDescent="0.25">
      <c r="A168" s="83" t="s">
        <v>58</v>
      </c>
      <c r="B168" s="81"/>
      <c r="C168" s="82"/>
      <c r="D168" s="78" t="s">
        <v>59</v>
      </c>
      <c r="E168" s="85">
        <v>0</v>
      </c>
      <c r="F168" s="85"/>
      <c r="G168" s="85">
        <v>0</v>
      </c>
      <c r="H168" s="85"/>
      <c r="I168" s="85"/>
      <c r="J168" s="218">
        <f>J169</f>
        <v>0</v>
      </c>
      <c r="K168" s="74"/>
      <c r="L168" s="74"/>
      <c r="M168" s="75"/>
      <c r="N168" s="95">
        <f>N169</f>
        <v>0</v>
      </c>
      <c r="O168" s="93">
        <f>O169</f>
        <v>0</v>
      </c>
      <c r="P168" s="93">
        <f>P169</f>
        <v>0</v>
      </c>
    </row>
    <row r="169" spans="1:16" ht="14.25" customHeight="1" x14ac:dyDescent="0.25">
      <c r="A169" s="83"/>
      <c r="B169" s="81" t="s">
        <v>60</v>
      </c>
      <c r="C169" s="82"/>
      <c r="D169" s="78" t="s">
        <v>61</v>
      </c>
      <c r="E169" s="85">
        <v>0</v>
      </c>
      <c r="F169" s="85"/>
      <c r="G169" s="85">
        <v>0</v>
      </c>
      <c r="H169" s="85"/>
      <c r="I169" s="85"/>
      <c r="J169" s="74"/>
      <c r="K169" s="74"/>
      <c r="L169" s="74"/>
      <c r="M169" s="75"/>
      <c r="N169" s="76"/>
      <c r="O169" s="74"/>
      <c r="P169" s="77"/>
    </row>
    <row r="170" spans="1:16" ht="33.75" customHeight="1" x14ac:dyDescent="0.25">
      <c r="A170" s="122" t="s">
        <v>62</v>
      </c>
      <c r="B170" s="123"/>
      <c r="C170" s="124"/>
      <c r="D170" s="125" t="s">
        <v>63</v>
      </c>
      <c r="E170" s="90">
        <f t="shared" ref="E170:P170" si="21">E171+E186+E188+E190+E192</f>
        <v>46604</v>
      </c>
      <c r="F170" s="90">
        <f t="shared" si="21"/>
        <v>0</v>
      </c>
      <c r="G170" s="90">
        <f t="shared" si="21"/>
        <v>0</v>
      </c>
      <c r="H170" s="90"/>
      <c r="I170" s="90"/>
      <c r="J170" s="90">
        <f t="shared" si="21"/>
        <v>11743</v>
      </c>
      <c r="K170" s="90">
        <f t="shared" si="21"/>
        <v>11019</v>
      </c>
      <c r="L170" s="90">
        <f t="shared" si="21"/>
        <v>11884</v>
      </c>
      <c r="M170" s="91">
        <f t="shared" si="21"/>
        <v>11958</v>
      </c>
      <c r="N170" s="92">
        <f t="shared" si="21"/>
        <v>45491</v>
      </c>
      <c r="O170" s="90">
        <f t="shared" si="21"/>
        <v>45491</v>
      </c>
      <c r="P170" s="90">
        <f t="shared" si="21"/>
        <v>45491</v>
      </c>
    </row>
    <row r="171" spans="1:16" ht="44.25" customHeight="1" x14ac:dyDescent="0.25">
      <c r="A171" s="128" t="s">
        <v>263</v>
      </c>
      <c r="B171" s="129"/>
      <c r="C171" s="129"/>
      <c r="D171" s="130" t="s">
        <v>65</v>
      </c>
      <c r="E171" s="93">
        <f t="shared" ref="E171:P171" si="22">E173+E181+E182+E183+E185</f>
        <v>53447</v>
      </c>
      <c r="F171" s="93">
        <f t="shared" si="22"/>
        <v>0</v>
      </c>
      <c r="G171" s="93">
        <f t="shared" si="22"/>
        <v>0</v>
      </c>
      <c r="H171" s="93"/>
      <c r="I171" s="93"/>
      <c r="J171" s="93">
        <f t="shared" si="22"/>
        <v>12314</v>
      </c>
      <c r="K171" s="93">
        <f t="shared" si="22"/>
        <v>15856</v>
      </c>
      <c r="L171" s="93">
        <f t="shared" si="22"/>
        <v>13319</v>
      </c>
      <c r="M171" s="94">
        <f t="shared" si="22"/>
        <v>11958</v>
      </c>
      <c r="N171" s="95">
        <f t="shared" si="22"/>
        <v>53397</v>
      </c>
      <c r="O171" s="93">
        <f t="shared" si="22"/>
        <v>53397</v>
      </c>
      <c r="P171" s="93">
        <f t="shared" si="22"/>
        <v>53397</v>
      </c>
    </row>
    <row r="172" spans="1:16" ht="18.600000000000001" customHeight="1" x14ac:dyDescent="0.25">
      <c r="A172" s="96"/>
      <c r="B172" s="81" t="s">
        <v>66</v>
      </c>
      <c r="C172" s="82"/>
      <c r="D172" s="73" t="s">
        <v>67</v>
      </c>
      <c r="E172" s="74"/>
      <c r="F172" s="74"/>
      <c r="G172" s="74"/>
      <c r="H172" s="74"/>
      <c r="I172" s="74"/>
      <c r="J172" s="74"/>
      <c r="K172" s="74"/>
      <c r="L172" s="74"/>
      <c r="M172" s="75"/>
      <c r="N172" s="76"/>
      <c r="O172" s="74"/>
      <c r="P172" s="77"/>
    </row>
    <row r="173" spans="1:16" ht="18.600000000000001" customHeight="1" x14ac:dyDescent="0.25">
      <c r="A173" s="96"/>
      <c r="B173" s="81" t="s">
        <v>68</v>
      </c>
      <c r="C173" s="82"/>
      <c r="D173" s="73" t="s">
        <v>69</v>
      </c>
      <c r="E173" s="74">
        <f>SUM(J173:M173)</f>
        <v>1700</v>
      </c>
      <c r="F173" s="85"/>
      <c r="G173" s="85"/>
      <c r="H173" s="85"/>
      <c r="I173" s="85"/>
      <c r="J173" s="74">
        <v>350</v>
      </c>
      <c r="K173" s="74">
        <v>450</v>
      </c>
      <c r="L173" s="74">
        <v>450</v>
      </c>
      <c r="M173" s="75">
        <v>450</v>
      </c>
      <c r="N173" s="76">
        <v>1700</v>
      </c>
      <c r="O173" s="74">
        <v>1700</v>
      </c>
      <c r="P173" s="74">
        <v>1700</v>
      </c>
    </row>
    <row r="174" spans="1:16" ht="18" customHeight="1" x14ac:dyDescent="0.25">
      <c r="A174" s="96"/>
      <c r="B174" s="133" t="s">
        <v>70</v>
      </c>
      <c r="C174" s="134"/>
      <c r="D174" s="73" t="s">
        <v>71</v>
      </c>
      <c r="E174" s="74"/>
      <c r="F174" s="74"/>
      <c r="G174" s="74"/>
      <c r="H174" s="74"/>
      <c r="I174" s="74"/>
      <c r="J174" s="74"/>
      <c r="K174" s="74"/>
      <c r="L174" s="74"/>
      <c r="M174" s="75"/>
      <c r="N174" s="76"/>
      <c r="O174" s="74"/>
      <c r="P174" s="77"/>
    </row>
    <row r="175" spans="1:16" ht="18.600000000000001" customHeight="1" x14ac:dyDescent="0.25">
      <c r="A175" s="96"/>
      <c r="B175" s="81" t="s">
        <v>72</v>
      </c>
      <c r="C175" s="82"/>
      <c r="D175" s="73" t="s">
        <v>73</v>
      </c>
      <c r="E175" s="74"/>
      <c r="F175" s="74"/>
      <c r="G175" s="74"/>
      <c r="H175" s="74"/>
      <c r="I175" s="74"/>
      <c r="J175" s="74"/>
      <c r="K175" s="74"/>
      <c r="L175" s="74"/>
      <c r="M175" s="75"/>
      <c r="N175" s="76"/>
      <c r="O175" s="74"/>
      <c r="P175" s="77"/>
    </row>
    <row r="176" spans="1:16" ht="18.600000000000001" customHeight="1" x14ac:dyDescent="0.25">
      <c r="A176" s="135"/>
      <c r="B176" s="81" t="s">
        <v>74</v>
      </c>
      <c r="C176" s="82"/>
      <c r="D176" s="73" t="s">
        <v>75</v>
      </c>
      <c r="E176" s="74"/>
      <c r="F176" s="74"/>
      <c r="G176" s="74"/>
      <c r="H176" s="74"/>
      <c r="I176" s="74"/>
      <c r="J176" s="74"/>
      <c r="K176" s="74"/>
      <c r="L176" s="74"/>
      <c r="M176" s="75"/>
      <c r="N176" s="76"/>
      <c r="O176" s="74"/>
      <c r="P176" s="77"/>
    </row>
    <row r="177" spans="1:16" ht="32.25" customHeight="1" x14ac:dyDescent="0.2">
      <c r="A177" s="136"/>
      <c r="B177" s="137" t="s">
        <v>76</v>
      </c>
      <c r="C177" s="124"/>
      <c r="D177" s="73" t="s">
        <v>77</v>
      </c>
      <c r="E177" s="74"/>
      <c r="F177" s="74"/>
      <c r="G177" s="74"/>
      <c r="H177" s="74"/>
      <c r="I177" s="74"/>
      <c r="J177" s="74"/>
      <c r="K177" s="74"/>
      <c r="L177" s="74"/>
      <c r="M177" s="75"/>
      <c r="N177" s="76"/>
      <c r="O177" s="74"/>
      <c r="P177" s="77"/>
    </row>
    <row r="178" spans="1:16" ht="27.6" customHeight="1" x14ac:dyDescent="0.2">
      <c r="A178" s="136"/>
      <c r="B178" s="138" t="s">
        <v>78</v>
      </c>
      <c r="C178" s="138"/>
      <c r="D178" s="73" t="s">
        <v>79</v>
      </c>
      <c r="E178" s="74"/>
      <c r="F178" s="74"/>
      <c r="G178" s="74"/>
      <c r="H178" s="74"/>
      <c r="I178" s="74"/>
      <c r="J178" s="74"/>
      <c r="K178" s="74"/>
      <c r="L178" s="74"/>
      <c r="M178" s="75"/>
      <c r="N178" s="76"/>
      <c r="O178" s="74"/>
      <c r="P178" s="77"/>
    </row>
    <row r="179" spans="1:16" ht="29.25" customHeight="1" x14ac:dyDescent="0.2">
      <c r="A179" s="136"/>
      <c r="B179" s="137" t="s">
        <v>80</v>
      </c>
      <c r="C179" s="124"/>
      <c r="D179" s="73" t="s">
        <v>81</v>
      </c>
      <c r="E179" s="74"/>
      <c r="F179" s="74"/>
      <c r="G179" s="74"/>
      <c r="H179" s="74"/>
      <c r="I179" s="74"/>
      <c r="J179" s="74"/>
      <c r="K179" s="74"/>
      <c r="L179" s="74"/>
      <c r="M179" s="75"/>
      <c r="N179" s="76"/>
      <c r="O179" s="74"/>
      <c r="P179" s="77"/>
    </row>
    <row r="180" spans="1:16" ht="18.600000000000001" customHeight="1" x14ac:dyDescent="0.2">
      <c r="A180" s="136"/>
      <c r="B180" s="139" t="s">
        <v>82</v>
      </c>
      <c r="C180" s="140"/>
      <c r="D180" s="73" t="s">
        <v>83</v>
      </c>
      <c r="E180" s="74"/>
      <c r="F180" s="74"/>
      <c r="G180" s="74"/>
      <c r="H180" s="74"/>
      <c r="I180" s="74"/>
      <c r="J180" s="74"/>
      <c r="K180" s="74"/>
      <c r="L180" s="74"/>
      <c r="M180" s="75"/>
      <c r="N180" s="76"/>
      <c r="O180" s="74"/>
      <c r="P180" s="77"/>
    </row>
    <row r="181" spans="1:16" ht="30.75" customHeight="1" x14ac:dyDescent="0.2">
      <c r="A181" s="136"/>
      <c r="B181" s="137" t="s">
        <v>84</v>
      </c>
      <c r="C181" s="124"/>
      <c r="D181" s="73" t="s">
        <v>85</v>
      </c>
      <c r="E181" s="74">
        <f>SUM(J181:M181)</f>
        <v>44686</v>
      </c>
      <c r="F181" s="85"/>
      <c r="G181" s="85"/>
      <c r="H181" s="85"/>
      <c r="I181" s="85"/>
      <c r="J181" s="141">
        <v>11527</v>
      </c>
      <c r="K181" s="141">
        <v>13645</v>
      </c>
      <c r="L181" s="141">
        <v>10437</v>
      </c>
      <c r="M181" s="142">
        <v>9077</v>
      </c>
      <c r="N181" s="76">
        <v>44636</v>
      </c>
      <c r="O181" s="74">
        <v>44636</v>
      </c>
      <c r="P181" s="74">
        <v>44636</v>
      </c>
    </row>
    <row r="182" spans="1:16" ht="30" customHeight="1" x14ac:dyDescent="0.2">
      <c r="A182" s="136"/>
      <c r="B182" s="138" t="s">
        <v>86</v>
      </c>
      <c r="C182" s="138"/>
      <c r="D182" s="73" t="s">
        <v>87</v>
      </c>
      <c r="E182" s="74">
        <f>SUM(J182:M182)</f>
        <v>7052</v>
      </c>
      <c r="F182" s="85"/>
      <c r="G182" s="85"/>
      <c r="H182" s="85"/>
      <c r="I182" s="85"/>
      <c r="J182" s="74">
        <v>434</v>
      </c>
      <c r="K182" s="74">
        <v>1758</v>
      </c>
      <c r="L182" s="74">
        <v>2430</v>
      </c>
      <c r="M182" s="75">
        <v>2430</v>
      </c>
      <c r="N182" s="76">
        <v>7052</v>
      </c>
      <c r="O182" s="74">
        <v>7052</v>
      </c>
      <c r="P182" s="74">
        <v>7052</v>
      </c>
    </row>
    <row r="183" spans="1:16" ht="28.15" customHeight="1" x14ac:dyDescent="0.2">
      <c r="A183" s="136"/>
      <c r="B183" s="138" t="s">
        <v>88</v>
      </c>
      <c r="C183" s="138"/>
      <c r="D183" s="73" t="s">
        <v>89</v>
      </c>
      <c r="E183" s="74">
        <f>SUM(J183:M183)</f>
        <v>0</v>
      </c>
      <c r="F183" s="85"/>
      <c r="G183" s="85"/>
      <c r="H183" s="85"/>
      <c r="I183" s="85"/>
      <c r="J183" s="74">
        <v>0</v>
      </c>
      <c r="K183" s="74"/>
      <c r="L183" s="74"/>
      <c r="M183" s="75"/>
      <c r="N183" s="76"/>
      <c r="O183" s="74"/>
      <c r="P183" s="77"/>
    </row>
    <row r="184" spans="1:16" ht="18.600000000000001" customHeight="1" x14ac:dyDescent="0.2">
      <c r="A184" s="136"/>
      <c r="B184" s="81" t="s">
        <v>90</v>
      </c>
      <c r="C184" s="82"/>
      <c r="D184" s="73" t="s">
        <v>91</v>
      </c>
      <c r="E184" s="74"/>
      <c r="F184" s="74"/>
      <c r="G184" s="74"/>
      <c r="H184" s="74"/>
      <c r="I184" s="74"/>
      <c r="J184" s="74"/>
      <c r="K184" s="74"/>
      <c r="L184" s="74"/>
      <c r="M184" s="75"/>
      <c r="N184" s="76"/>
      <c r="O184" s="74"/>
      <c r="P184" s="77"/>
    </row>
    <row r="185" spans="1:16" ht="18.600000000000001" customHeight="1" x14ac:dyDescent="0.25">
      <c r="A185" s="135"/>
      <c r="B185" s="81" t="s">
        <v>92</v>
      </c>
      <c r="C185" s="82"/>
      <c r="D185" s="130" t="s">
        <v>93</v>
      </c>
      <c r="E185" s="74">
        <f>SUM(J185:M185)</f>
        <v>9</v>
      </c>
      <c r="F185" s="74"/>
      <c r="G185" s="74"/>
      <c r="H185" s="74"/>
      <c r="I185" s="74"/>
      <c r="J185" s="74">
        <v>3</v>
      </c>
      <c r="K185" s="74">
        <v>3</v>
      </c>
      <c r="L185" s="74">
        <v>2</v>
      </c>
      <c r="M185" s="75">
        <v>1</v>
      </c>
      <c r="N185" s="76">
        <v>9</v>
      </c>
      <c r="O185" s="74">
        <v>9</v>
      </c>
      <c r="P185" s="77">
        <v>9</v>
      </c>
    </row>
    <row r="186" spans="1:16" ht="15" customHeight="1" x14ac:dyDescent="0.25">
      <c r="A186" s="96" t="s">
        <v>94</v>
      </c>
      <c r="B186" s="82"/>
      <c r="C186" s="143"/>
      <c r="D186" s="73" t="s">
        <v>95</v>
      </c>
      <c r="E186" s="74"/>
      <c r="F186" s="74"/>
      <c r="G186" s="74"/>
      <c r="H186" s="74"/>
      <c r="I186" s="74"/>
      <c r="J186" s="74"/>
      <c r="K186" s="74"/>
      <c r="L186" s="74"/>
      <c r="M186" s="75"/>
      <c r="N186" s="76"/>
      <c r="O186" s="74"/>
      <c r="P186" s="77"/>
    </row>
    <row r="187" spans="1:16" ht="18.600000000000001" customHeight="1" x14ac:dyDescent="0.25">
      <c r="A187" s="135"/>
      <c r="B187" s="74" t="s">
        <v>96</v>
      </c>
      <c r="C187" s="82"/>
      <c r="D187" s="73" t="s">
        <v>97</v>
      </c>
      <c r="E187" s="74"/>
      <c r="F187" s="74"/>
      <c r="G187" s="74"/>
      <c r="H187" s="74"/>
      <c r="I187" s="74"/>
      <c r="J187" s="74"/>
      <c r="K187" s="74"/>
      <c r="L187" s="74"/>
      <c r="M187" s="75"/>
      <c r="N187" s="76"/>
      <c r="O187" s="74"/>
      <c r="P187" s="77"/>
    </row>
    <row r="188" spans="1:16" ht="18.600000000000001" customHeight="1" x14ac:dyDescent="0.25">
      <c r="A188" s="96" t="s">
        <v>98</v>
      </c>
      <c r="B188" s="82"/>
      <c r="C188" s="74"/>
      <c r="D188" s="73" t="s">
        <v>99</v>
      </c>
      <c r="E188" s="74"/>
      <c r="F188" s="74"/>
      <c r="G188" s="74"/>
      <c r="H188" s="74"/>
      <c r="I188" s="74"/>
      <c r="J188" s="74"/>
      <c r="K188" s="74"/>
      <c r="L188" s="74"/>
      <c r="M188" s="75"/>
      <c r="N188" s="76"/>
      <c r="O188" s="74"/>
      <c r="P188" s="77"/>
    </row>
    <row r="189" spans="1:16" ht="16.5" customHeight="1" x14ac:dyDescent="0.25">
      <c r="A189" s="96"/>
      <c r="B189" s="74" t="s">
        <v>100</v>
      </c>
      <c r="C189" s="82"/>
      <c r="D189" s="73" t="s">
        <v>101</v>
      </c>
      <c r="E189" s="74"/>
      <c r="F189" s="74"/>
      <c r="G189" s="74"/>
      <c r="H189" s="74"/>
      <c r="I189" s="74"/>
      <c r="J189" s="74"/>
      <c r="K189" s="74"/>
      <c r="L189" s="74"/>
      <c r="M189" s="75"/>
      <c r="N189" s="76"/>
      <c r="O189" s="74"/>
      <c r="P189" s="77"/>
    </row>
    <row r="190" spans="1:16" ht="18.600000000000001" customHeight="1" x14ac:dyDescent="0.25">
      <c r="A190" s="96" t="s">
        <v>102</v>
      </c>
      <c r="B190" s="82"/>
      <c r="C190" s="74"/>
      <c r="D190" s="73" t="s">
        <v>103</v>
      </c>
      <c r="E190" s="74"/>
      <c r="F190" s="74"/>
      <c r="G190" s="74"/>
      <c r="H190" s="74"/>
      <c r="I190" s="74"/>
      <c r="J190" s="74"/>
      <c r="K190" s="74"/>
      <c r="L190" s="74"/>
      <c r="M190" s="75"/>
      <c r="N190" s="76"/>
      <c r="O190" s="74"/>
      <c r="P190" s="77"/>
    </row>
    <row r="191" spans="1:16" ht="12" customHeight="1" x14ac:dyDescent="0.25">
      <c r="A191" s="96"/>
      <c r="B191" s="81" t="s">
        <v>104</v>
      </c>
      <c r="C191" s="82"/>
      <c r="D191" s="73" t="s">
        <v>105</v>
      </c>
      <c r="E191" s="74"/>
      <c r="F191" s="74"/>
      <c r="G191" s="74"/>
      <c r="H191" s="74"/>
      <c r="I191" s="74"/>
      <c r="J191" s="74"/>
      <c r="K191" s="74"/>
      <c r="L191" s="74"/>
      <c r="M191" s="75"/>
      <c r="N191" s="76"/>
      <c r="O191" s="74"/>
      <c r="P191" s="77"/>
    </row>
    <row r="192" spans="1:16" ht="27" customHeight="1" x14ac:dyDescent="0.2">
      <c r="A192" s="122" t="s">
        <v>264</v>
      </c>
      <c r="B192" s="123"/>
      <c r="C192" s="124"/>
      <c r="D192" s="73" t="s">
        <v>107</v>
      </c>
      <c r="E192" s="93">
        <f t="shared" ref="E192:P192" si="23">SUM(E193:E195)</f>
        <v>-6843</v>
      </c>
      <c r="F192" s="93">
        <f t="shared" si="23"/>
        <v>0</v>
      </c>
      <c r="G192" s="93">
        <f t="shared" si="23"/>
        <v>0</v>
      </c>
      <c r="H192" s="93"/>
      <c r="I192" s="93"/>
      <c r="J192" s="93">
        <f t="shared" si="23"/>
        <v>-571</v>
      </c>
      <c r="K192" s="93">
        <f t="shared" si="23"/>
        <v>-4837</v>
      </c>
      <c r="L192" s="93">
        <f t="shared" si="23"/>
        <v>-1435</v>
      </c>
      <c r="M192" s="94">
        <f t="shared" si="23"/>
        <v>0</v>
      </c>
      <c r="N192" s="95">
        <f t="shared" si="23"/>
        <v>-7906</v>
      </c>
      <c r="O192" s="93">
        <f t="shared" si="23"/>
        <v>-7906</v>
      </c>
      <c r="P192" s="93">
        <f t="shared" si="23"/>
        <v>-7906</v>
      </c>
    </row>
    <row r="193" spans="1:16" ht="18.600000000000001" customHeight="1" x14ac:dyDescent="0.25">
      <c r="A193" s="79"/>
      <c r="B193" s="81" t="s">
        <v>108</v>
      </c>
      <c r="C193" s="82"/>
      <c r="D193" s="73" t="s">
        <v>109</v>
      </c>
      <c r="E193" s="85">
        <f>J193+K193+L193+M193</f>
        <v>3</v>
      </c>
      <c r="F193" s="74"/>
      <c r="G193" s="74"/>
      <c r="H193" s="74"/>
      <c r="I193" s="74"/>
      <c r="J193" s="74"/>
      <c r="K193" s="74">
        <v>3</v>
      </c>
      <c r="L193" s="74"/>
      <c r="M193" s="75"/>
      <c r="N193" s="76"/>
      <c r="O193" s="74"/>
      <c r="P193" s="77"/>
    </row>
    <row r="194" spans="1:16" ht="30.6" customHeight="1" x14ac:dyDescent="0.25">
      <c r="A194" s="79"/>
      <c r="B194" s="138" t="s">
        <v>265</v>
      </c>
      <c r="C194" s="138"/>
      <c r="D194" s="73" t="s">
        <v>112</v>
      </c>
      <c r="E194" s="85">
        <f>J194+K194+L194+M194</f>
        <v>-6846</v>
      </c>
      <c r="F194" s="85"/>
      <c r="G194" s="85"/>
      <c r="H194" s="85"/>
      <c r="I194" s="85"/>
      <c r="J194" s="74">
        <v>-571</v>
      </c>
      <c r="K194" s="74">
        <v>-4840</v>
      </c>
      <c r="L194" s="74">
        <v>-1435</v>
      </c>
      <c r="M194" s="75">
        <v>0</v>
      </c>
      <c r="N194" s="76">
        <v>-7906</v>
      </c>
      <c r="O194" s="74">
        <v>-7906</v>
      </c>
      <c r="P194" s="77">
        <v>-7906</v>
      </c>
    </row>
    <row r="195" spans="1:16" ht="18.600000000000001" customHeight="1" x14ac:dyDescent="0.25">
      <c r="A195" s="79"/>
      <c r="B195" s="81" t="s">
        <v>115</v>
      </c>
      <c r="C195" s="82"/>
      <c r="D195" s="73" t="s">
        <v>116</v>
      </c>
      <c r="E195" s="74"/>
      <c r="F195" s="74"/>
      <c r="G195" s="74"/>
      <c r="H195" s="74"/>
      <c r="I195" s="74"/>
      <c r="J195" s="74"/>
      <c r="K195" s="74"/>
      <c r="L195" s="74"/>
      <c r="M195" s="75"/>
      <c r="N195" s="76"/>
      <c r="O195" s="74"/>
      <c r="P195" s="77"/>
    </row>
    <row r="196" spans="1:16" ht="18.600000000000001" customHeight="1" x14ac:dyDescent="0.25">
      <c r="A196" s="79"/>
      <c r="B196" s="81"/>
      <c r="C196" s="219" t="s">
        <v>266</v>
      </c>
      <c r="D196" s="220" t="s">
        <v>126</v>
      </c>
      <c r="E196" s="221">
        <v>0</v>
      </c>
      <c r="F196" s="221"/>
      <c r="G196" s="221">
        <v>0</v>
      </c>
      <c r="H196" s="221"/>
      <c r="I196" s="221"/>
      <c r="J196" s="74">
        <f>J197</f>
        <v>0</v>
      </c>
      <c r="K196" s="74"/>
      <c r="L196" s="74"/>
      <c r="M196" s="75"/>
      <c r="N196" s="76"/>
      <c r="O196" s="74"/>
      <c r="P196" s="77"/>
    </row>
    <row r="197" spans="1:16" ht="24" customHeight="1" x14ac:dyDescent="0.25">
      <c r="A197" s="79"/>
      <c r="B197" s="81"/>
      <c r="C197" s="219" t="s">
        <v>267</v>
      </c>
      <c r="D197" s="220" t="s">
        <v>128</v>
      </c>
      <c r="E197" s="221">
        <v>0</v>
      </c>
      <c r="F197" s="221"/>
      <c r="G197" s="221">
        <v>0</v>
      </c>
      <c r="H197" s="221"/>
      <c r="I197" s="221"/>
      <c r="J197" s="74">
        <f>J198</f>
        <v>0</v>
      </c>
      <c r="K197" s="74"/>
      <c r="L197" s="74"/>
      <c r="M197" s="75"/>
      <c r="N197" s="76"/>
      <c r="O197" s="74"/>
      <c r="P197" s="77"/>
    </row>
    <row r="198" spans="1:16" ht="27" customHeight="1" x14ac:dyDescent="0.25">
      <c r="A198" s="79"/>
      <c r="B198" s="81"/>
      <c r="C198" s="222" t="s">
        <v>268</v>
      </c>
      <c r="D198" s="223" t="s">
        <v>130</v>
      </c>
      <c r="E198" s="221">
        <v>0</v>
      </c>
      <c r="F198" s="221"/>
      <c r="G198" s="221">
        <v>0</v>
      </c>
      <c r="H198" s="221"/>
      <c r="I198" s="221"/>
      <c r="J198" s="74">
        <f>J199</f>
        <v>0</v>
      </c>
      <c r="K198" s="74"/>
      <c r="L198" s="74"/>
      <c r="M198" s="75"/>
      <c r="N198" s="76"/>
      <c r="O198" s="74"/>
      <c r="P198" s="77"/>
    </row>
    <row r="199" spans="1:16" ht="29.25" customHeight="1" x14ac:dyDescent="0.25">
      <c r="A199" s="79"/>
      <c r="B199" s="81"/>
      <c r="C199" s="222" t="s">
        <v>269</v>
      </c>
      <c r="D199" s="223" t="s">
        <v>132</v>
      </c>
      <c r="E199" s="85">
        <v>0</v>
      </c>
      <c r="F199" s="85"/>
      <c r="G199" s="85">
        <v>0</v>
      </c>
      <c r="H199" s="85"/>
      <c r="I199" s="85"/>
      <c r="J199" s="74"/>
      <c r="K199" s="74"/>
      <c r="L199" s="74"/>
      <c r="M199" s="75"/>
      <c r="N199" s="76"/>
      <c r="O199" s="74"/>
      <c r="P199" s="77"/>
    </row>
    <row r="200" spans="1:16" ht="18.600000000000001" customHeight="1" x14ac:dyDescent="0.25">
      <c r="A200" s="83" t="s">
        <v>137</v>
      </c>
      <c r="B200" s="74"/>
      <c r="C200" s="74"/>
      <c r="D200" s="78" t="s">
        <v>138</v>
      </c>
      <c r="E200" s="141">
        <f>E201</f>
        <v>45081</v>
      </c>
      <c r="F200" s="141"/>
      <c r="G200" s="141"/>
      <c r="H200" s="141"/>
      <c r="I200" s="141"/>
      <c r="J200" s="141">
        <f t="shared" ref="J200:P200" si="24">J201</f>
        <v>11781</v>
      </c>
      <c r="K200" s="141">
        <f t="shared" si="24"/>
        <v>11300</v>
      </c>
      <c r="L200" s="141">
        <f t="shared" si="24"/>
        <v>11000</v>
      </c>
      <c r="M200" s="141">
        <f t="shared" si="24"/>
        <v>11000</v>
      </c>
      <c r="N200" s="141">
        <f t="shared" si="24"/>
        <v>43400</v>
      </c>
      <c r="O200" s="141">
        <f t="shared" si="24"/>
        <v>43400</v>
      </c>
      <c r="P200" s="141">
        <f t="shared" si="24"/>
        <v>43400</v>
      </c>
    </row>
    <row r="201" spans="1:16" ht="35.25" customHeight="1" x14ac:dyDescent="0.25">
      <c r="A201" s="122" t="s">
        <v>139</v>
      </c>
      <c r="B201" s="123"/>
      <c r="C201" s="124"/>
      <c r="D201" s="78" t="s">
        <v>140</v>
      </c>
      <c r="E201" s="149">
        <f>E202+E205</f>
        <v>45081</v>
      </c>
      <c r="F201" s="141"/>
      <c r="G201" s="141"/>
      <c r="H201" s="141"/>
      <c r="I201" s="141"/>
      <c r="J201" s="149">
        <f t="shared" ref="J201:P201" si="25">J202+J205</f>
        <v>11781</v>
      </c>
      <c r="K201" s="149">
        <f t="shared" si="25"/>
        <v>11300</v>
      </c>
      <c r="L201" s="149">
        <f t="shared" si="25"/>
        <v>11000</v>
      </c>
      <c r="M201" s="149">
        <f t="shared" si="25"/>
        <v>11000</v>
      </c>
      <c r="N201" s="149">
        <f t="shared" si="25"/>
        <v>43400</v>
      </c>
      <c r="O201" s="149">
        <f t="shared" si="25"/>
        <v>43400</v>
      </c>
      <c r="P201" s="149">
        <f t="shared" si="25"/>
        <v>43400</v>
      </c>
    </row>
    <row r="202" spans="1:16" ht="18.600000000000001" customHeight="1" x14ac:dyDescent="0.25">
      <c r="A202" s="83" t="s">
        <v>270</v>
      </c>
      <c r="B202" s="74"/>
      <c r="C202" s="74"/>
      <c r="D202" s="78" t="s">
        <v>142</v>
      </c>
      <c r="E202" s="74"/>
      <c r="F202" s="74"/>
      <c r="G202" s="74"/>
      <c r="H202" s="74"/>
      <c r="I202" s="74"/>
      <c r="J202" s="74"/>
      <c r="K202" s="74"/>
      <c r="L202" s="74"/>
      <c r="M202" s="75"/>
      <c r="N202" s="76"/>
      <c r="O202" s="74"/>
      <c r="P202" s="77"/>
    </row>
    <row r="203" spans="1:16" ht="18.600000000000001" customHeight="1" x14ac:dyDescent="0.25">
      <c r="A203" s="83"/>
      <c r="B203" s="74" t="s">
        <v>143</v>
      </c>
      <c r="C203" s="74"/>
      <c r="D203" s="73" t="s">
        <v>144</v>
      </c>
      <c r="E203" s="74"/>
      <c r="F203" s="74"/>
      <c r="G203" s="74"/>
      <c r="H203" s="74"/>
      <c r="I203" s="74"/>
      <c r="J203" s="74"/>
      <c r="K203" s="74"/>
      <c r="L203" s="74"/>
      <c r="M203" s="75"/>
      <c r="N203" s="76"/>
      <c r="O203" s="74"/>
      <c r="P203" s="77"/>
    </row>
    <row r="204" spans="1:16" ht="27.75" customHeight="1" x14ac:dyDescent="0.25">
      <c r="A204" s="83"/>
      <c r="B204" s="172" t="s">
        <v>271</v>
      </c>
      <c r="C204" s="172"/>
      <c r="D204" s="73" t="s">
        <v>148</v>
      </c>
      <c r="E204" s="74"/>
      <c r="F204" s="74"/>
      <c r="G204" s="74"/>
      <c r="H204" s="74"/>
      <c r="I204" s="74"/>
      <c r="J204" s="74"/>
      <c r="K204" s="74"/>
      <c r="L204" s="74"/>
      <c r="M204" s="75"/>
      <c r="N204" s="76"/>
      <c r="O204" s="74"/>
      <c r="P204" s="77"/>
    </row>
    <row r="205" spans="1:16" ht="30" customHeight="1" x14ac:dyDescent="0.2">
      <c r="A205" s="122" t="s">
        <v>272</v>
      </c>
      <c r="B205" s="123"/>
      <c r="C205" s="124"/>
      <c r="D205" s="82" t="s">
        <v>152</v>
      </c>
      <c r="E205" s="141">
        <f>E206+E207+E208+E209</f>
        <v>45081</v>
      </c>
      <c r="F205" s="74"/>
      <c r="G205" s="74"/>
      <c r="H205" s="74"/>
      <c r="I205" s="74"/>
      <c r="J205" s="141">
        <f t="shared" ref="J205:P205" si="26">J206+J207+J208+J209</f>
        <v>11781</v>
      </c>
      <c r="K205" s="141">
        <f t="shared" si="26"/>
        <v>11300</v>
      </c>
      <c r="L205" s="141">
        <f t="shared" si="26"/>
        <v>11000</v>
      </c>
      <c r="M205" s="141">
        <f t="shared" si="26"/>
        <v>11000</v>
      </c>
      <c r="N205" s="141">
        <f t="shared" si="26"/>
        <v>43400</v>
      </c>
      <c r="O205" s="141">
        <f t="shared" si="26"/>
        <v>43400</v>
      </c>
      <c r="P205" s="141">
        <f t="shared" si="26"/>
        <v>43400</v>
      </c>
    </row>
    <row r="206" spans="1:16" ht="18.600000000000001" customHeight="1" x14ac:dyDescent="0.25">
      <c r="A206" s="83"/>
      <c r="B206" s="81" t="s">
        <v>153</v>
      </c>
      <c r="C206" s="82"/>
      <c r="D206" s="73" t="s">
        <v>154</v>
      </c>
      <c r="E206" s="74"/>
      <c r="F206" s="74"/>
      <c r="G206" s="74"/>
      <c r="H206" s="74"/>
      <c r="I206" s="74"/>
      <c r="J206" s="74"/>
      <c r="K206" s="74"/>
      <c r="L206" s="74"/>
      <c r="M206" s="75"/>
      <c r="N206" s="76"/>
      <c r="O206" s="74"/>
      <c r="P206" s="77"/>
    </row>
    <row r="207" spans="1:16" ht="28.5" customHeight="1" x14ac:dyDescent="0.25">
      <c r="A207" s="83"/>
      <c r="B207" s="138" t="s">
        <v>155</v>
      </c>
      <c r="C207" s="138"/>
      <c r="D207" s="73" t="s">
        <v>156</v>
      </c>
      <c r="E207" s="141">
        <f>SUM(J207:M207)</f>
        <v>0</v>
      </c>
      <c r="F207" s="74"/>
      <c r="G207" s="74"/>
      <c r="H207" s="74"/>
      <c r="I207" s="74"/>
      <c r="J207" s="74">
        <v>0</v>
      </c>
      <c r="K207" s="74">
        <v>0</v>
      </c>
      <c r="L207" s="74"/>
      <c r="M207" s="75"/>
      <c r="N207" s="76"/>
      <c r="O207" s="74"/>
      <c r="P207" s="77"/>
    </row>
    <row r="208" spans="1:16" ht="18" customHeight="1" x14ac:dyDescent="0.25">
      <c r="A208" s="83"/>
      <c r="B208" s="138" t="s">
        <v>159</v>
      </c>
      <c r="C208" s="138"/>
      <c r="D208" s="73" t="s">
        <v>160</v>
      </c>
      <c r="E208" s="74"/>
      <c r="F208" s="74"/>
      <c r="G208" s="74"/>
      <c r="H208" s="74"/>
      <c r="I208" s="74"/>
      <c r="J208" s="74"/>
      <c r="K208" s="74"/>
      <c r="L208" s="74"/>
      <c r="M208" s="75"/>
      <c r="N208" s="76"/>
      <c r="O208" s="74"/>
      <c r="P208" s="77"/>
    </row>
    <row r="209" spans="1:16" ht="29.25" customHeight="1" x14ac:dyDescent="0.25">
      <c r="A209" s="83"/>
      <c r="B209" s="182"/>
      <c r="C209" s="182" t="s">
        <v>179</v>
      </c>
      <c r="D209" s="73" t="s">
        <v>180</v>
      </c>
      <c r="E209" s="141">
        <f>SUM(J209:M209)</f>
        <v>45081</v>
      </c>
      <c r="F209" s="141"/>
      <c r="G209" s="141"/>
      <c r="H209" s="141"/>
      <c r="I209" s="141"/>
      <c r="J209" s="141">
        <v>11781</v>
      </c>
      <c r="K209" s="141">
        <v>11300</v>
      </c>
      <c r="L209" s="141">
        <v>11000</v>
      </c>
      <c r="M209" s="142">
        <v>11000</v>
      </c>
      <c r="N209" s="76">
        <v>43400</v>
      </c>
      <c r="O209" s="74">
        <v>43400</v>
      </c>
      <c r="P209" s="224">
        <v>43400</v>
      </c>
    </row>
    <row r="210" spans="1:16" s="217" customFormat="1" ht="39" customHeight="1" x14ac:dyDescent="0.25">
      <c r="A210" s="225" t="s">
        <v>273</v>
      </c>
      <c r="B210" s="226"/>
      <c r="C210" s="226"/>
      <c r="D210" s="211" t="s">
        <v>274</v>
      </c>
      <c r="E210" s="227">
        <f>E211+E216+E220+E225+E241+E222+E297</f>
        <v>7226</v>
      </c>
      <c r="F210" s="227">
        <f>F211+F216+F220+F225+F241+F222</f>
        <v>0</v>
      </c>
      <c r="G210" s="227">
        <f>G211+G216+G220+G225+G241+G222</f>
        <v>0</v>
      </c>
      <c r="H210" s="227"/>
      <c r="I210" s="227"/>
      <c r="J210" s="227">
        <f>J211+J216+J220+J225+J241+J222+J297</f>
        <v>571</v>
      </c>
      <c r="K210" s="227">
        <f t="shared" ref="K210:P210" si="27">K211+K216+K220+K225+K241</f>
        <v>5220</v>
      </c>
      <c r="L210" s="228">
        <f t="shared" si="27"/>
        <v>1435</v>
      </c>
      <c r="M210" s="229">
        <f t="shared" si="27"/>
        <v>0</v>
      </c>
      <c r="N210" s="230">
        <f t="shared" si="27"/>
        <v>7906</v>
      </c>
      <c r="O210" s="227">
        <f t="shared" si="27"/>
        <v>7906</v>
      </c>
      <c r="P210" s="227">
        <f t="shared" si="27"/>
        <v>7906</v>
      </c>
    </row>
    <row r="211" spans="1:16" ht="18.600000000000001" customHeight="1" x14ac:dyDescent="0.25">
      <c r="A211" s="70" t="s">
        <v>275</v>
      </c>
      <c r="B211" s="71"/>
      <c r="C211" s="72"/>
      <c r="D211" s="73" t="s">
        <v>26</v>
      </c>
      <c r="E211" s="90">
        <f t="shared" ref="E211:P214" si="28">E212</f>
        <v>6846</v>
      </c>
      <c r="F211" s="90">
        <f t="shared" si="28"/>
        <v>0</v>
      </c>
      <c r="G211" s="90">
        <f t="shared" si="28"/>
        <v>0</v>
      </c>
      <c r="H211" s="90"/>
      <c r="I211" s="90"/>
      <c r="J211" s="90">
        <f t="shared" si="28"/>
        <v>571</v>
      </c>
      <c r="K211" s="90">
        <f t="shared" si="28"/>
        <v>4840</v>
      </c>
      <c r="L211" s="126">
        <f t="shared" si="28"/>
        <v>1435</v>
      </c>
      <c r="M211" s="91">
        <f t="shared" si="28"/>
        <v>0</v>
      </c>
      <c r="N211" s="92">
        <f t="shared" si="28"/>
        <v>7906</v>
      </c>
      <c r="O211" s="90">
        <f t="shared" si="28"/>
        <v>7906</v>
      </c>
      <c r="P211" s="90">
        <f t="shared" si="28"/>
        <v>7906</v>
      </c>
    </row>
    <row r="212" spans="1:16" ht="18.600000000000001" customHeight="1" x14ac:dyDescent="0.25">
      <c r="A212" s="83" t="s">
        <v>276</v>
      </c>
      <c r="B212" s="84"/>
      <c r="C212" s="74"/>
      <c r="D212" s="78" t="s">
        <v>38</v>
      </c>
      <c r="E212" s="85">
        <f t="shared" si="28"/>
        <v>6846</v>
      </c>
      <c r="F212" s="85">
        <f t="shared" si="28"/>
        <v>0</v>
      </c>
      <c r="G212" s="85">
        <f t="shared" si="28"/>
        <v>0</v>
      </c>
      <c r="H212" s="85"/>
      <c r="I212" s="85"/>
      <c r="J212" s="85">
        <f t="shared" si="28"/>
        <v>571</v>
      </c>
      <c r="K212" s="85">
        <f t="shared" si="28"/>
        <v>4840</v>
      </c>
      <c r="L212" s="86">
        <f t="shared" si="28"/>
        <v>1435</v>
      </c>
      <c r="M212" s="166">
        <f t="shared" si="28"/>
        <v>0</v>
      </c>
      <c r="N212" s="88">
        <f t="shared" si="28"/>
        <v>7906</v>
      </c>
      <c r="O212" s="85">
        <f t="shared" si="28"/>
        <v>7906</v>
      </c>
      <c r="P212" s="85">
        <f t="shared" si="28"/>
        <v>7906</v>
      </c>
    </row>
    <row r="213" spans="1:16" ht="18.600000000000001" customHeight="1" x14ac:dyDescent="0.25">
      <c r="A213" s="83" t="s">
        <v>277</v>
      </c>
      <c r="B213" s="74"/>
      <c r="C213" s="74"/>
      <c r="D213" s="125" t="s">
        <v>63</v>
      </c>
      <c r="E213" s="90">
        <f t="shared" si="28"/>
        <v>6846</v>
      </c>
      <c r="F213" s="90">
        <f t="shared" si="28"/>
        <v>0</v>
      </c>
      <c r="G213" s="90">
        <f t="shared" si="28"/>
        <v>0</v>
      </c>
      <c r="H213" s="90"/>
      <c r="I213" s="90"/>
      <c r="J213" s="90">
        <f t="shared" si="28"/>
        <v>571</v>
      </c>
      <c r="K213" s="90">
        <f t="shared" si="28"/>
        <v>4840</v>
      </c>
      <c r="L213" s="126">
        <f t="shared" si="28"/>
        <v>1435</v>
      </c>
      <c r="M213" s="91">
        <f t="shared" si="28"/>
        <v>0</v>
      </c>
      <c r="N213" s="92">
        <f t="shared" si="28"/>
        <v>7906</v>
      </c>
      <c r="O213" s="90">
        <f t="shared" si="28"/>
        <v>7906</v>
      </c>
      <c r="P213" s="90">
        <f t="shared" si="28"/>
        <v>7906</v>
      </c>
    </row>
    <row r="214" spans="1:16" ht="18.600000000000001" customHeight="1" x14ac:dyDescent="0.25">
      <c r="A214" s="79" t="s">
        <v>278</v>
      </c>
      <c r="B214" s="80"/>
      <c r="C214" s="80"/>
      <c r="D214" s="73" t="s">
        <v>107</v>
      </c>
      <c r="E214" s="93">
        <f t="shared" si="28"/>
        <v>6846</v>
      </c>
      <c r="F214" s="93">
        <f t="shared" si="28"/>
        <v>0</v>
      </c>
      <c r="G214" s="93">
        <f t="shared" si="28"/>
        <v>0</v>
      </c>
      <c r="H214" s="93"/>
      <c r="I214" s="93"/>
      <c r="J214" s="93">
        <f t="shared" si="28"/>
        <v>571</v>
      </c>
      <c r="K214" s="93">
        <f t="shared" si="28"/>
        <v>4840</v>
      </c>
      <c r="L214" s="131">
        <f t="shared" si="28"/>
        <v>1435</v>
      </c>
      <c r="M214" s="94">
        <f t="shared" si="28"/>
        <v>0</v>
      </c>
      <c r="N214" s="95">
        <f t="shared" si="28"/>
        <v>7906</v>
      </c>
      <c r="O214" s="93">
        <f t="shared" si="28"/>
        <v>7906</v>
      </c>
      <c r="P214" s="93">
        <f t="shared" si="28"/>
        <v>7906</v>
      </c>
    </row>
    <row r="215" spans="1:16" ht="18.600000000000001" customHeight="1" x14ac:dyDescent="0.2">
      <c r="A215" s="231"/>
      <c r="B215" s="81" t="s">
        <v>113</v>
      </c>
      <c r="C215" s="81"/>
      <c r="D215" s="73" t="s">
        <v>114</v>
      </c>
      <c r="E215" s="85">
        <f>J215+K215+L215+M215</f>
        <v>6846</v>
      </c>
      <c r="F215" s="85"/>
      <c r="G215" s="85"/>
      <c r="H215" s="85"/>
      <c r="I215" s="85"/>
      <c r="J215" s="74">
        <v>571</v>
      </c>
      <c r="K215" s="74">
        <v>4840</v>
      </c>
      <c r="L215" s="74">
        <v>1435</v>
      </c>
      <c r="M215" s="75">
        <v>0</v>
      </c>
      <c r="N215" s="76">
        <v>7906</v>
      </c>
      <c r="O215" s="74">
        <v>7906</v>
      </c>
      <c r="P215" s="77">
        <v>7906</v>
      </c>
    </row>
    <row r="216" spans="1:16" ht="18.600000000000001" customHeight="1" x14ac:dyDescent="0.25">
      <c r="A216" s="96" t="s">
        <v>117</v>
      </c>
      <c r="B216" s="144"/>
      <c r="C216" s="145"/>
      <c r="D216" s="78" t="s">
        <v>118</v>
      </c>
      <c r="E216" s="85"/>
      <c r="F216" s="74"/>
      <c r="G216" s="74"/>
      <c r="H216" s="74"/>
      <c r="I216" s="74"/>
      <c r="J216" s="74"/>
      <c r="K216" s="74"/>
      <c r="L216" s="74"/>
      <c r="M216" s="75"/>
      <c r="N216" s="76"/>
      <c r="O216" s="74"/>
      <c r="P216" s="77"/>
    </row>
    <row r="217" spans="1:16" ht="18.600000000000001" customHeight="1" x14ac:dyDescent="0.25">
      <c r="A217" s="96" t="s">
        <v>119</v>
      </c>
      <c r="B217" s="82"/>
      <c r="C217" s="74"/>
      <c r="D217" s="73" t="s">
        <v>120</v>
      </c>
      <c r="E217" s="85"/>
      <c r="F217" s="74"/>
      <c r="G217" s="74"/>
      <c r="H217" s="74"/>
      <c r="I217" s="74"/>
      <c r="J217" s="74">
        <f>J219</f>
        <v>0</v>
      </c>
      <c r="K217" s="74"/>
      <c r="L217" s="74"/>
      <c r="M217" s="75"/>
      <c r="N217" s="76"/>
      <c r="O217" s="74"/>
      <c r="P217" s="77"/>
    </row>
    <row r="218" spans="1:16" ht="18.600000000000001" customHeight="1" x14ac:dyDescent="0.25">
      <c r="A218" s="96"/>
      <c r="B218" s="74" t="s">
        <v>121</v>
      </c>
      <c r="C218" s="82"/>
      <c r="D218" s="73" t="s">
        <v>122</v>
      </c>
      <c r="E218" s="74"/>
      <c r="F218" s="74"/>
      <c r="G218" s="74"/>
      <c r="H218" s="74"/>
      <c r="I218" s="74"/>
      <c r="J218" s="74"/>
      <c r="K218" s="74"/>
      <c r="L218" s="74"/>
      <c r="M218" s="75"/>
      <c r="N218" s="76"/>
      <c r="O218" s="74"/>
      <c r="P218" s="77"/>
    </row>
    <row r="219" spans="1:16" ht="18.600000000000001" customHeight="1" x14ac:dyDescent="0.25">
      <c r="A219" s="96"/>
      <c r="B219" s="74" t="s">
        <v>123</v>
      </c>
      <c r="C219" s="82"/>
      <c r="D219" s="73" t="s">
        <v>124</v>
      </c>
      <c r="E219" s="85"/>
      <c r="F219" s="74"/>
      <c r="G219" s="74"/>
      <c r="H219" s="74"/>
      <c r="I219" s="74"/>
      <c r="J219" s="74"/>
      <c r="K219" s="74"/>
      <c r="L219" s="74"/>
      <c r="M219" s="75"/>
      <c r="N219" s="76"/>
      <c r="O219" s="74"/>
      <c r="P219" s="77"/>
    </row>
    <row r="220" spans="1:16" s="106" customFormat="1" ht="18" customHeight="1" x14ac:dyDescent="0.2">
      <c r="A220" s="98" t="s">
        <v>125</v>
      </c>
      <c r="B220" s="146"/>
      <c r="C220" s="147"/>
      <c r="D220" s="148" t="s">
        <v>126</v>
      </c>
      <c r="E220" s="85">
        <v>0</v>
      </c>
      <c r="F220" s="85"/>
      <c r="G220" s="85">
        <v>0</v>
      </c>
      <c r="H220" s="85"/>
      <c r="I220" s="85"/>
      <c r="J220" s="150">
        <f>J221</f>
        <v>0</v>
      </c>
      <c r="K220" s="150"/>
      <c r="L220" s="150"/>
      <c r="M220" s="151"/>
      <c r="N220" s="104"/>
      <c r="O220" s="99"/>
      <c r="P220" s="105"/>
    </row>
    <row r="221" spans="1:16" s="106" customFormat="1" ht="26.25" customHeight="1" x14ac:dyDescent="0.2">
      <c r="A221" s="152" t="s">
        <v>127</v>
      </c>
      <c r="B221" s="153"/>
      <c r="C221" s="153"/>
      <c r="D221" s="73" t="s">
        <v>128</v>
      </c>
      <c r="E221" s="85">
        <v>0</v>
      </c>
      <c r="F221" s="85"/>
      <c r="G221" s="85">
        <v>0</v>
      </c>
      <c r="H221" s="85"/>
      <c r="I221" s="85"/>
      <c r="J221" s="150">
        <f>J222</f>
        <v>0</v>
      </c>
      <c r="K221" s="150"/>
      <c r="L221" s="150"/>
      <c r="M221" s="151"/>
      <c r="N221" s="104"/>
      <c r="O221" s="99"/>
      <c r="P221" s="105"/>
    </row>
    <row r="222" spans="1:16" s="106" customFormat="1" ht="26.25" customHeight="1" x14ac:dyDescent="0.2">
      <c r="A222" s="154"/>
      <c r="B222" s="222"/>
      <c r="C222" s="222" t="s">
        <v>279</v>
      </c>
      <c r="D222" s="223" t="s">
        <v>130</v>
      </c>
      <c r="E222" s="85">
        <v>0</v>
      </c>
      <c r="F222" s="85"/>
      <c r="G222" s="85">
        <v>0</v>
      </c>
      <c r="H222" s="85"/>
      <c r="I222" s="85"/>
      <c r="J222" s="150">
        <f>J223</f>
        <v>0</v>
      </c>
      <c r="K222" s="150"/>
      <c r="L222" s="150"/>
      <c r="M222" s="151"/>
      <c r="N222" s="104"/>
      <c r="O222" s="99"/>
      <c r="P222" s="105"/>
    </row>
    <row r="223" spans="1:16" s="106" customFormat="1" ht="26.25" customHeight="1" x14ac:dyDescent="0.2">
      <c r="A223" s="154"/>
      <c r="B223" s="222"/>
      <c r="C223" s="222" t="s">
        <v>280</v>
      </c>
      <c r="D223" s="223" t="s">
        <v>134</v>
      </c>
      <c r="E223" s="85">
        <v>0</v>
      </c>
      <c r="F223" s="85"/>
      <c r="G223" s="85">
        <v>0</v>
      </c>
      <c r="H223" s="85"/>
      <c r="I223" s="85"/>
      <c r="J223" s="150">
        <v>0</v>
      </c>
      <c r="K223" s="150"/>
      <c r="L223" s="150"/>
      <c r="M223" s="151"/>
      <c r="N223" s="104"/>
      <c r="O223" s="99"/>
      <c r="P223" s="105"/>
    </row>
    <row r="224" spans="1:16" s="106" customFormat="1" ht="18" customHeight="1" x14ac:dyDescent="0.2">
      <c r="A224" s="98"/>
      <c r="B224" s="162" t="s">
        <v>135</v>
      </c>
      <c r="C224" s="163"/>
      <c r="D224" s="164" t="s">
        <v>136</v>
      </c>
      <c r="E224" s="150" t="s">
        <v>51</v>
      </c>
      <c r="F224" s="150"/>
      <c r="G224" s="150" t="s">
        <v>51</v>
      </c>
      <c r="H224" s="150"/>
      <c r="I224" s="150"/>
      <c r="J224" s="150" t="s">
        <v>51</v>
      </c>
      <c r="K224" s="150" t="s">
        <v>51</v>
      </c>
      <c r="L224" s="150" t="s">
        <v>51</v>
      </c>
      <c r="M224" s="151" t="s">
        <v>51</v>
      </c>
      <c r="N224" s="158" t="s">
        <v>51</v>
      </c>
      <c r="O224" s="150" t="s">
        <v>51</v>
      </c>
      <c r="P224" s="165" t="s">
        <v>51</v>
      </c>
    </row>
    <row r="225" spans="1:16" ht="18.600000000000001" customHeight="1" x14ac:dyDescent="0.25">
      <c r="A225" s="83" t="s">
        <v>137</v>
      </c>
      <c r="B225" s="74"/>
      <c r="C225" s="74"/>
      <c r="D225" s="78" t="s">
        <v>138</v>
      </c>
      <c r="E225" s="91">
        <f>E226</f>
        <v>380</v>
      </c>
      <c r="F225" s="90"/>
      <c r="G225" s="91">
        <f t="shared" ref="G225:P225" si="29">G226</f>
        <v>0</v>
      </c>
      <c r="H225" s="168"/>
      <c r="I225" s="168"/>
      <c r="J225" s="90">
        <f t="shared" si="29"/>
        <v>0</v>
      </c>
      <c r="K225" s="90">
        <f t="shared" si="29"/>
        <v>380</v>
      </c>
      <c r="L225" s="90">
        <f t="shared" si="29"/>
        <v>0</v>
      </c>
      <c r="M225" s="91">
        <f t="shared" si="29"/>
        <v>0</v>
      </c>
      <c r="N225" s="92">
        <f t="shared" si="29"/>
        <v>0</v>
      </c>
      <c r="O225" s="90">
        <f t="shared" si="29"/>
        <v>0</v>
      </c>
      <c r="P225" s="90">
        <f t="shared" si="29"/>
        <v>0</v>
      </c>
    </row>
    <row r="226" spans="1:16" ht="30" customHeight="1" x14ac:dyDescent="0.25">
      <c r="A226" s="122" t="s">
        <v>139</v>
      </c>
      <c r="B226" s="123"/>
      <c r="C226" s="124"/>
      <c r="D226" s="78" t="s">
        <v>140</v>
      </c>
      <c r="E226" s="94">
        <f>E227+E230</f>
        <v>380</v>
      </c>
      <c r="F226" s="93"/>
      <c r="G226" s="94"/>
      <c r="H226" s="177"/>
      <c r="I226" s="177"/>
      <c r="J226" s="93">
        <f t="shared" ref="J226:P226" si="30">J227+J230</f>
        <v>0</v>
      </c>
      <c r="K226" s="93">
        <f t="shared" si="30"/>
        <v>380</v>
      </c>
      <c r="L226" s="93">
        <f t="shared" si="30"/>
        <v>0</v>
      </c>
      <c r="M226" s="94">
        <f t="shared" si="30"/>
        <v>0</v>
      </c>
      <c r="N226" s="95">
        <f t="shared" si="30"/>
        <v>0</v>
      </c>
      <c r="O226" s="93">
        <f t="shared" si="30"/>
        <v>0</v>
      </c>
      <c r="P226" s="93">
        <f t="shared" si="30"/>
        <v>0</v>
      </c>
    </row>
    <row r="227" spans="1:16" ht="18.600000000000001" customHeight="1" x14ac:dyDescent="0.25">
      <c r="A227" s="83" t="s">
        <v>281</v>
      </c>
      <c r="B227" s="74"/>
      <c r="C227" s="74"/>
      <c r="D227" s="73" t="s">
        <v>142</v>
      </c>
      <c r="E227" s="74"/>
      <c r="F227" s="74"/>
      <c r="G227" s="74"/>
      <c r="H227" s="74"/>
      <c r="I227" s="74"/>
      <c r="J227" s="74"/>
      <c r="K227" s="74"/>
      <c r="L227" s="74"/>
      <c r="M227" s="75"/>
      <c r="N227" s="76"/>
      <c r="O227" s="74"/>
      <c r="P227" s="77"/>
    </row>
    <row r="228" spans="1:16" ht="30.75" customHeight="1" x14ac:dyDescent="0.25">
      <c r="A228" s="83"/>
      <c r="B228" s="172" t="s">
        <v>145</v>
      </c>
      <c r="C228" s="172"/>
      <c r="D228" s="73" t="s">
        <v>146</v>
      </c>
      <c r="E228" s="74"/>
      <c r="F228" s="74"/>
      <c r="G228" s="74"/>
      <c r="H228" s="74"/>
      <c r="I228" s="74"/>
      <c r="J228" s="74"/>
      <c r="K228" s="74"/>
      <c r="L228" s="74"/>
      <c r="M228" s="75"/>
      <c r="N228" s="76"/>
      <c r="O228" s="74"/>
      <c r="P228" s="77"/>
    </row>
    <row r="229" spans="1:16" s="106" customFormat="1" ht="15" customHeight="1" x14ac:dyDescent="0.2">
      <c r="A229" s="173"/>
      <c r="B229" s="174" t="s">
        <v>149</v>
      </c>
      <c r="C229" s="175"/>
      <c r="D229" s="176" t="s">
        <v>150</v>
      </c>
      <c r="E229" s="150"/>
      <c r="F229" s="150"/>
      <c r="G229" s="150"/>
      <c r="H229" s="150"/>
      <c r="I229" s="150"/>
      <c r="J229" s="150"/>
      <c r="K229" s="150"/>
      <c r="L229" s="150"/>
      <c r="M229" s="151"/>
      <c r="N229" s="104"/>
      <c r="O229" s="99"/>
      <c r="P229" s="105"/>
    </row>
    <row r="230" spans="1:16" ht="28.5" customHeight="1" x14ac:dyDescent="0.2">
      <c r="A230" s="232" t="s">
        <v>282</v>
      </c>
      <c r="B230" s="233"/>
      <c r="C230" s="233"/>
      <c r="D230" s="73" t="s">
        <v>152</v>
      </c>
      <c r="E230" s="94">
        <f t="shared" ref="E230:P230" si="31">SUM(E240+E236+E232+E231)</f>
        <v>380</v>
      </c>
      <c r="F230" s="94">
        <f t="shared" si="31"/>
        <v>0</v>
      </c>
      <c r="G230" s="94">
        <f t="shared" si="31"/>
        <v>0</v>
      </c>
      <c r="H230" s="177"/>
      <c r="I230" s="177"/>
      <c r="J230" s="93">
        <f t="shared" si="31"/>
        <v>0</v>
      </c>
      <c r="K230" s="93">
        <f t="shared" si="31"/>
        <v>380</v>
      </c>
      <c r="L230" s="93">
        <f t="shared" si="31"/>
        <v>0</v>
      </c>
      <c r="M230" s="94">
        <f t="shared" si="31"/>
        <v>0</v>
      </c>
      <c r="N230" s="95">
        <f t="shared" si="31"/>
        <v>0</v>
      </c>
      <c r="O230" s="93">
        <f t="shared" si="31"/>
        <v>0</v>
      </c>
      <c r="P230" s="93">
        <f t="shared" si="31"/>
        <v>0</v>
      </c>
    </row>
    <row r="231" spans="1:16" ht="32.450000000000003" customHeight="1" x14ac:dyDescent="0.25">
      <c r="A231" s="83"/>
      <c r="B231" s="138" t="s">
        <v>157</v>
      </c>
      <c r="C231" s="138"/>
      <c r="D231" s="73" t="s">
        <v>158</v>
      </c>
      <c r="E231" s="85">
        <f>SUM(J231:M231)</f>
        <v>380</v>
      </c>
      <c r="F231" s="85"/>
      <c r="G231" s="85"/>
      <c r="H231" s="85"/>
      <c r="I231" s="85"/>
      <c r="J231" s="74"/>
      <c r="K231" s="74">
        <v>380</v>
      </c>
      <c r="L231" s="74">
        <v>0</v>
      </c>
      <c r="M231" s="75">
        <v>0</v>
      </c>
      <c r="N231" s="76"/>
      <c r="O231" s="74"/>
      <c r="P231" s="77"/>
    </row>
    <row r="232" spans="1:16" ht="30.75" customHeight="1" x14ac:dyDescent="0.25">
      <c r="A232" s="83"/>
      <c r="B232" s="138" t="s">
        <v>161</v>
      </c>
      <c r="C232" s="138"/>
      <c r="D232" s="73" t="s">
        <v>162</v>
      </c>
      <c r="E232" s="74"/>
      <c r="F232" s="74"/>
      <c r="G232" s="74"/>
      <c r="H232" s="74"/>
      <c r="I232" s="74"/>
      <c r="J232" s="74"/>
      <c r="K232" s="74"/>
      <c r="L232" s="74"/>
      <c r="M232" s="75"/>
      <c r="N232" s="76"/>
      <c r="O232" s="74"/>
      <c r="P232" s="77"/>
    </row>
    <row r="233" spans="1:16" ht="48" customHeight="1" x14ac:dyDescent="0.25">
      <c r="A233" s="83"/>
      <c r="B233" s="178"/>
      <c r="C233" s="89" t="s">
        <v>163</v>
      </c>
      <c r="D233" s="73" t="s">
        <v>164</v>
      </c>
      <c r="E233" s="74"/>
      <c r="F233" s="74"/>
      <c r="G233" s="74"/>
      <c r="H233" s="74"/>
      <c r="I233" s="74"/>
      <c r="J233" s="74"/>
      <c r="K233" s="74"/>
      <c r="L233" s="74"/>
      <c r="M233" s="75"/>
      <c r="N233" s="76"/>
      <c r="O233" s="74"/>
      <c r="P233" s="77"/>
    </row>
    <row r="234" spans="1:16" ht="28.5" customHeight="1" x14ac:dyDescent="0.25">
      <c r="A234" s="83"/>
      <c r="B234" s="178"/>
      <c r="C234" s="89" t="s">
        <v>165</v>
      </c>
      <c r="D234" s="73" t="s">
        <v>166</v>
      </c>
      <c r="E234" s="74"/>
      <c r="F234" s="74"/>
      <c r="G234" s="74"/>
      <c r="H234" s="74"/>
      <c r="I234" s="74"/>
      <c r="J234" s="74"/>
      <c r="K234" s="74"/>
      <c r="L234" s="74"/>
      <c r="M234" s="75"/>
      <c r="N234" s="76"/>
      <c r="O234" s="74"/>
      <c r="P234" s="77"/>
    </row>
    <row r="235" spans="1:16" ht="31.15" customHeight="1" x14ac:dyDescent="0.25">
      <c r="A235" s="83"/>
      <c r="B235" s="178"/>
      <c r="C235" s="89" t="s">
        <v>167</v>
      </c>
      <c r="D235" s="73" t="s">
        <v>168</v>
      </c>
      <c r="E235" s="74"/>
      <c r="F235" s="74"/>
      <c r="G235" s="74"/>
      <c r="H235" s="74"/>
      <c r="I235" s="74"/>
      <c r="J235" s="74"/>
      <c r="K235" s="74"/>
      <c r="L235" s="74"/>
      <c r="M235" s="75"/>
      <c r="N235" s="76"/>
      <c r="O235" s="74"/>
      <c r="P235" s="77"/>
    </row>
    <row r="236" spans="1:16" ht="44.25" customHeight="1" x14ac:dyDescent="0.25">
      <c r="A236" s="83"/>
      <c r="B236" s="138" t="s">
        <v>169</v>
      </c>
      <c r="C236" s="138"/>
      <c r="D236" s="73" t="s">
        <v>170</v>
      </c>
      <c r="E236" s="74"/>
      <c r="F236" s="74"/>
      <c r="G236" s="74"/>
      <c r="H236" s="74"/>
      <c r="I236" s="74"/>
      <c r="J236" s="74"/>
      <c r="K236" s="74"/>
      <c r="L236" s="74"/>
      <c r="M236" s="75"/>
      <c r="N236" s="76"/>
      <c r="O236" s="74"/>
      <c r="P236" s="77"/>
    </row>
    <row r="237" spans="1:16" ht="45" customHeight="1" x14ac:dyDescent="0.25">
      <c r="A237" s="83"/>
      <c r="B237" s="178"/>
      <c r="C237" s="89" t="s">
        <v>171</v>
      </c>
      <c r="D237" s="73" t="s">
        <v>172</v>
      </c>
      <c r="E237" s="74"/>
      <c r="F237" s="74"/>
      <c r="G237" s="74"/>
      <c r="H237" s="74"/>
      <c r="I237" s="74"/>
      <c r="J237" s="74"/>
      <c r="K237" s="74"/>
      <c r="L237" s="74"/>
      <c r="M237" s="75"/>
      <c r="N237" s="76"/>
      <c r="O237" s="74"/>
      <c r="P237" s="77"/>
    </row>
    <row r="238" spans="1:16" ht="30.75" customHeight="1" x14ac:dyDescent="0.25">
      <c r="A238" s="83"/>
      <c r="B238" s="178"/>
      <c r="C238" s="89" t="s">
        <v>173</v>
      </c>
      <c r="D238" s="73" t="s">
        <v>174</v>
      </c>
      <c r="E238" s="74"/>
      <c r="F238" s="74"/>
      <c r="G238" s="74"/>
      <c r="H238" s="74"/>
      <c r="I238" s="74"/>
      <c r="J238" s="74"/>
      <c r="K238" s="74"/>
      <c r="L238" s="74"/>
      <c r="M238" s="75"/>
      <c r="N238" s="76"/>
      <c r="O238" s="74"/>
      <c r="P238" s="77"/>
    </row>
    <row r="239" spans="1:16" ht="30.75" customHeight="1" x14ac:dyDescent="0.25">
      <c r="A239" s="83"/>
      <c r="B239" s="178"/>
      <c r="C239" s="89" t="s">
        <v>175</v>
      </c>
      <c r="D239" s="73" t="s">
        <v>176</v>
      </c>
      <c r="E239" s="74"/>
      <c r="F239" s="74"/>
      <c r="G239" s="74"/>
      <c r="H239" s="74"/>
      <c r="I239" s="74"/>
      <c r="J239" s="74"/>
      <c r="K239" s="74"/>
      <c r="L239" s="74"/>
      <c r="M239" s="75"/>
      <c r="N239" s="76"/>
      <c r="O239" s="74"/>
      <c r="P239" s="77"/>
    </row>
    <row r="240" spans="1:16" ht="18.75" customHeight="1" x14ac:dyDescent="0.25">
      <c r="A240" s="83"/>
      <c r="B240" s="138" t="s">
        <v>177</v>
      </c>
      <c r="C240" s="138"/>
      <c r="D240" s="73" t="s">
        <v>178</v>
      </c>
      <c r="E240" s="74"/>
      <c r="F240" s="74"/>
      <c r="G240" s="74"/>
      <c r="H240" s="74"/>
      <c r="I240" s="74"/>
      <c r="J240" s="74"/>
      <c r="K240" s="74"/>
      <c r="L240" s="74"/>
      <c r="M240" s="75"/>
      <c r="N240" s="76"/>
      <c r="O240" s="74"/>
      <c r="P240" s="77"/>
    </row>
    <row r="241" spans="1:16" ht="60" customHeight="1" x14ac:dyDescent="0.25">
      <c r="A241" s="234" t="s">
        <v>181</v>
      </c>
      <c r="B241" s="235"/>
      <c r="C241" s="235"/>
      <c r="D241" s="186" t="s">
        <v>182</v>
      </c>
      <c r="E241" s="187"/>
      <c r="F241" s="187"/>
      <c r="G241" s="187"/>
      <c r="H241" s="187"/>
      <c r="I241" s="187"/>
      <c r="J241" s="188"/>
      <c r="K241" s="188"/>
      <c r="L241" s="188"/>
      <c r="M241" s="75"/>
      <c r="N241" s="76"/>
      <c r="O241" s="74"/>
      <c r="P241" s="77"/>
    </row>
    <row r="242" spans="1:16" ht="30" customHeight="1" x14ac:dyDescent="0.25">
      <c r="A242" s="189"/>
      <c r="B242" s="138" t="s">
        <v>283</v>
      </c>
      <c r="C242" s="138"/>
      <c r="D242" s="130" t="s">
        <v>184</v>
      </c>
      <c r="E242" s="187"/>
      <c r="F242" s="187"/>
      <c r="G242" s="187"/>
      <c r="H242" s="187"/>
      <c r="I242" s="187"/>
      <c r="J242" s="188"/>
      <c r="K242" s="188"/>
      <c r="L242" s="188"/>
      <c r="M242" s="75"/>
      <c r="N242" s="76"/>
      <c r="O242" s="74"/>
      <c r="P242" s="77"/>
    </row>
    <row r="243" spans="1:16" ht="18.600000000000001" customHeight="1" x14ac:dyDescent="0.25">
      <c r="A243" s="189"/>
      <c r="B243" s="178"/>
      <c r="C243" s="74" t="s">
        <v>185</v>
      </c>
      <c r="D243" s="130" t="s">
        <v>186</v>
      </c>
      <c r="E243" s="187" t="s">
        <v>51</v>
      </c>
      <c r="F243" s="187"/>
      <c r="G243" s="187" t="s">
        <v>51</v>
      </c>
      <c r="H243" s="187"/>
      <c r="I243" s="187"/>
      <c r="J243" s="187" t="s">
        <v>51</v>
      </c>
      <c r="K243" s="187" t="s">
        <v>51</v>
      </c>
      <c r="L243" s="187" t="s">
        <v>51</v>
      </c>
      <c r="M243" s="107" t="s">
        <v>51</v>
      </c>
      <c r="N243" s="190" t="s">
        <v>51</v>
      </c>
      <c r="O243" s="187" t="s">
        <v>51</v>
      </c>
      <c r="P243" s="110" t="s">
        <v>51</v>
      </c>
    </row>
    <row r="244" spans="1:16" ht="18.600000000000001" customHeight="1" x14ac:dyDescent="0.25">
      <c r="A244" s="189"/>
      <c r="B244" s="178"/>
      <c r="C244" s="74" t="s">
        <v>187</v>
      </c>
      <c r="D244" s="130" t="s">
        <v>188</v>
      </c>
      <c r="E244" s="187" t="s">
        <v>51</v>
      </c>
      <c r="F244" s="187"/>
      <c r="G244" s="187" t="s">
        <v>51</v>
      </c>
      <c r="H244" s="187"/>
      <c r="I244" s="187"/>
      <c r="J244" s="187" t="s">
        <v>51</v>
      </c>
      <c r="K244" s="187" t="s">
        <v>51</v>
      </c>
      <c r="L244" s="187" t="s">
        <v>51</v>
      </c>
      <c r="M244" s="107" t="s">
        <v>51</v>
      </c>
      <c r="N244" s="190" t="s">
        <v>51</v>
      </c>
      <c r="O244" s="187" t="s">
        <v>51</v>
      </c>
      <c r="P244" s="110" t="s">
        <v>51</v>
      </c>
    </row>
    <row r="245" spans="1:16" ht="18.600000000000001" customHeight="1" x14ac:dyDescent="0.25">
      <c r="A245" s="189"/>
      <c r="B245" s="178"/>
      <c r="C245" s="74" t="s">
        <v>189</v>
      </c>
      <c r="D245" s="130" t="s">
        <v>190</v>
      </c>
      <c r="E245" s="187" t="s">
        <v>51</v>
      </c>
      <c r="F245" s="187"/>
      <c r="G245" s="187" t="s">
        <v>51</v>
      </c>
      <c r="H245" s="187"/>
      <c r="I245" s="187"/>
      <c r="J245" s="187" t="s">
        <v>51</v>
      </c>
      <c r="K245" s="187" t="s">
        <v>51</v>
      </c>
      <c r="L245" s="187" t="s">
        <v>51</v>
      </c>
      <c r="M245" s="107" t="s">
        <v>51</v>
      </c>
      <c r="N245" s="190" t="s">
        <v>51</v>
      </c>
      <c r="O245" s="187" t="s">
        <v>51</v>
      </c>
      <c r="P245" s="110" t="s">
        <v>51</v>
      </c>
    </row>
    <row r="246" spans="1:16" ht="29.25" customHeight="1" x14ac:dyDescent="0.25">
      <c r="A246" s="189"/>
      <c r="B246" s="137" t="s">
        <v>284</v>
      </c>
      <c r="C246" s="236"/>
      <c r="D246" s="130" t="s">
        <v>192</v>
      </c>
      <c r="E246" s="188"/>
      <c r="F246" s="188"/>
      <c r="G246" s="188"/>
      <c r="H246" s="188"/>
      <c r="I246" s="188"/>
      <c r="J246" s="188"/>
      <c r="K246" s="188"/>
      <c r="L246" s="188"/>
      <c r="M246" s="75"/>
      <c r="N246" s="76"/>
      <c r="O246" s="74"/>
      <c r="P246" s="77"/>
    </row>
    <row r="247" spans="1:16" ht="18.600000000000001" customHeight="1" x14ac:dyDescent="0.25">
      <c r="A247" s="189"/>
      <c r="B247" s="178"/>
      <c r="C247" s="74" t="s">
        <v>185</v>
      </c>
      <c r="D247" s="130" t="s">
        <v>193</v>
      </c>
      <c r="E247" s="187" t="s">
        <v>51</v>
      </c>
      <c r="F247" s="187"/>
      <c r="G247" s="187" t="s">
        <v>51</v>
      </c>
      <c r="H247" s="187"/>
      <c r="I247" s="187"/>
      <c r="J247" s="187" t="s">
        <v>51</v>
      </c>
      <c r="K247" s="187" t="s">
        <v>51</v>
      </c>
      <c r="L247" s="187" t="s">
        <v>51</v>
      </c>
      <c r="M247" s="107" t="s">
        <v>51</v>
      </c>
      <c r="N247" s="190" t="s">
        <v>51</v>
      </c>
      <c r="O247" s="187" t="s">
        <v>51</v>
      </c>
      <c r="P247" s="110" t="s">
        <v>51</v>
      </c>
    </row>
    <row r="248" spans="1:16" ht="18.600000000000001" customHeight="1" x14ac:dyDescent="0.25">
      <c r="A248" s="189"/>
      <c r="B248" s="178"/>
      <c r="C248" s="74" t="s">
        <v>187</v>
      </c>
      <c r="D248" s="130" t="s">
        <v>194</v>
      </c>
      <c r="E248" s="187" t="s">
        <v>51</v>
      </c>
      <c r="F248" s="187"/>
      <c r="G248" s="187" t="s">
        <v>51</v>
      </c>
      <c r="H248" s="187"/>
      <c r="I248" s="187"/>
      <c r="J248" s="187" t="s">
        <v>51</v>
      </c>
      <c r="K248" s="187" t="s">
        <v>51</v>
      </c>
      <c r="L248" s="187" t="s">
        <v>51</v>
      </c>
      <c r="M248" s="107" t="s">
        <v>51</v>
      </c>
      <c r="N248" s="190" t="s">
        <v>51</v>
      </c>
      <c r="O248" s="187" t="s">
        <v>51</v>
      </c>
      <c r="P248" s="110" t="s">
        <v>51</v>
      </c>
    </row>
    <row r="249" spans="1:16" ht="18.600000000000001" customHeight="1" x14ac:dyDescent="0.25">
      <c r="A249" s="189"/>
      <c r="B249" s="178"/>
      <c r="C249" s="74" t="s">
        <v>189</v>
      </c>
      <c r="D249" s="130" t="s">
        <v>195</v>
      </c>
      <c r="E249" s="187" t="s">
        <v>51</v>
      </c>
      <c r="F249" s="187"/>
      <c r="G249" s="187" t="s">
        <v>51</v>
      </c>
      <c r="H249" s="187"/>
      <c r="I249" s="187"/>
      <c r="J249" s="187" t="s">
        <v>51</v>
      </c>
      <c r="K249" s="187" t="s">
        <v>51</v>
      </c>
      <c r="L249" s="187" t="s">
        <v>51</v>
      </c>
      <c r="M249" s="107" t="s">
        <v>51</v>
      </c>
      <c r="N249" s="190" t="s">
        <v>51</v>
      </c>
      <c r="O249" s="187" t="s">
        <v>51</v>
      </c>
      <c r="P249" s="110" t="s">
        <v>51</v>
      </c>
    </row>
    <row r="250" spans="1:16" ht="18.600000000000001" customHeight="1" x14ac:dyDescent="0.25">
      <c r="A250" s="189"/>
      <c r="B250" s="138" t="s">
        <v>285</v>
      </c>
      <c r="C250" s="138"/>
      <c r="D250" s="130" t="s">
        <v>197</v>
      </c>
      <c r="E250" s="188"/>
      <c r="F250" s="188"/>
      <c r="G250" s="188"/>
      <c r="H250" s="188"/>
      <c r="I250" s="188"/>
      <c r="J250" s="188"/>
      <c r="K250" s="188"/>
      <c r="L250" s="188"/>
      <c r="M250" s="75"/>
      <c r="N250" s="76"/>
      <c r="O250" s="74"/>
      <c r="P250" s="77"/>
    </row>
    <row r="251" spans="1:16" ht="18.600000000000001" customHeight="1" x14ac:dyDescent="0.25">
      <c r="A251" s="189"/>
      <c r="B251" s="178"/>
      <c r="C251" s="74" t="s">
        <v>185</v>
      </c>
      <c r="D251" s="130" t="s">
        <v>198</v>
      </c>
      <c r="E251" s="187" t="s">
        <v>51</v>
      </c>
      <c r="F251" s="187"/>
      <c r="G251" s="187" t="s">
        <v>51</v>
      </c>
      <c r="H251" s="187"/>
      <c r="I251" s="187"/>
      <c r="J251" s="187" t="s">
        <v>51</v>
      </c>
      <c r="K251" s="187" t="s">
        <v>51</v>
      </c>
      <c r="L251" s="187" t="s">
        <v>51</v>
      </c>
      <c r="M251" s="107" t="s">
        <v>51</v>
      </c>
      <c r="N251" s="190" t="s">
        <v>51</v>
      </c>
      <c r="O251" s="187" t="s">
        <v>51</v>
      </c>
      <c r="P251" s="110" t="s">
        <v>51</v>
      </c>
    </row>
    <row r="252" spans="1:16" ht="18.600000000000001" customHeight="1" x14ac:dyDescent="0.25">
      <c r="A252" s="189"/>
      <c r="B252" s="178"/>
      <c r="C252" s="74" t="s">
        <v>187</v>
      </c>
      <c r="D252" s="130" t="s">
        <v>199</v>
      </c>
      <c r="E252" s="187" t="s">
        <v>51</v>
      </c>
      <c r="F252" s="187"/>
      <c r="G252" s="187" t="s">
        <v>51</v>
      </c>
      <c r="H252" s="187"/>
      <c r="I252" s="187"/>
      <c r="J252" s="187" t="s">
        <v>51</v>
      </c>
      <c r="K252" s="187" t="s">
        <v>51</v>
      </c>
      <c r="L252" s="187" t="s">
        <v>51</v>
      </c>
      <c r="M252" s="107" t="s">
        <v>51</v>
      </c>
      <c r="N252" s="190" t="s">
        <v>51</v>
      </c>
      <c r="O252" s="187" t="s">
        <v>51</v>
      </c>
      <c r="P252" s="110" t="s">
        <v>51</v>
      </c>
    </row>
    <row r="253" spans="1:16" ht="18.600000000000001" customHeight="1" x14ac:dyDescent="0.25">
      <c r="A253" s="189"/>
      <c r="B253" s="178"/>
      <c r="C253" s="74" t="s">
        <v>189</v>
      </c>
      <c r="D253" s="130" t="s">
        <v>200</v>
      </c>
      <c r="E253" s="187" t="s">
        <v>51</v>
      </c>
      <c r="F253" s="187"/>
      <c r="G253" s="187" t="s">
        <v>51</v>
      </c>
      <c r="H253" s="187"/>
      <c r="I253" s="187"/>
      <c r="J253" s="187" t="s">
        <v>51</v>
      </c>
      <c r="K253" s="187" t="s">
        <v>51</v>
      </c>
      <c r="L253" s="187" t="s">
        <v>51</v>
      </c>
      <c r="M253" s="107" t="s">
        <v>51</v>
      </c>
      <c r="N253" s="190" t="s">
        <v>51</v>
      </c>
      <c r="O253" s="187" t="s">
        <v>51</v>
      </c>
      <c r="P253" s="110" t="s">
        <v>51</v>
      </c>
    </row>
    <row r="254" spans="1:16" ht="30" customHeight="1" x14ac:dyDescent="0.25">
      <c r="A254" s="189"/>
      <c r="B254" s="138" t="s">
        <v>286</v>
      </c>
      <c r="C254" s="138"/>
      <c r="D254" s="130" t="s">
        <v>202</v>
      </c>
      <c r="E254" s="74"/>
      <c r="F254" s="74"/>
      <c r="G254" s="74"/>
      <c r="H254" s="74"/>
      <c r="I254" s="74"/>
      <c r="J254" s="74"/>
      <c r="K254" s="74"/>
      <c r="L254" s="74"/>
      <c r="M254" s="75"/>
      <c r="N254" s="76"/>
      <c r="O254" s="74"/>
      <c r="P254" s="77"/>
    </row>
    <row r="255" spans="1:16" ht="18.600000000000001" customHeight="1" x14ac:dyDescent="0.25">
      <c r="A255" s="189"/>
      <c r="B255" s="178"/>
      <c r="C255" s="74" t="s">
        <v>185</v>
      </c>
      <c r="D255" s="130" t="s">
        <v>203</v>
      </c>
      <c r="E255" s="187" t="s">
        <v>51</v>
      </c>
      <c r="F255" s="187"/>
      <c r="G255" s="187" t="s">
        <v>51</v>
      </c>
      <c r="H255" s="187"/>
      <c r="I255" s="187"/>
      <c r="J255" s="187" t="s">
        <v>51</v>
      </c>
      <c r="K255" s="187" t="s">
        <v>51</v>
      </c>
      <c r="L255" s="187" t="s">
        <v>51</v>
      </c>
      <c r="M255" s="107" t="s">
        <v>51</v>
      </c>
      <c r="N255" s="190" t="s">
        <v>51</v>
      </c>
      <c r="O255" s="187" t="s">
        <v>51</v>
      </c>
      <c r="P255" s="110" t="s">
        <v>51</v>
      </c>
    </row>
    <row r="256" spans="1:16" ht="18.600000000000001" customHeight="1" x14ac:dyDescent="0.25">
      <c r="A256" s="189"/>
      <c r="B256" s="178"/>
      <c r="C256" s="74" t="s">
        <v>187</v>
      </c>
      <c r="D256" s="130" t="s">
        <v>204</v>
      </c>
      <c r="E256" s="187" t="s">
        <v>51</v>
      </c>
      <c r="F256" s="187"/>
      <c r="G256" s="187" t="s">
        <v>51</v>
      </c>
      <c r="H256" s="187"/>
      <c r="I256" s="187"/>
      <c r="J256" s="187" t="s">
        <v>51</v>
      </c>
      <c r="K256" s="187" t="s">
        <v>51</v>
      </c>
      <c r="L256" s="187" t="s">
        <v>51</v>
      </c>
      <c r="M256" s="107" t="s">
        <v>51</v>
      </c>
      <c r="N256" s="190" t="s">
        <v>51</v>
      </c>
      <c r="O256" s="187" t="s">
        <v>51</v>
      </c>
      <c r="P256" s="110" t="s">
        <v>51</v>
      </c>
    </row>
    <row r="257" spans="1:16" ht="18.600000000000001" customHeight="1" x14ac:dyDescent="0.25">
      <c r="A257" s="189"/>
      <c r="B257" s="178"/>
      <c r="C257" s="74" t="s">
        <v>189</v>
      </c>
      <c r="D257" s="130" t="s">
        <v>205</v>
      </c>
      <c r="E257" s="187" t="s">
        <v>51</v>
      </c>
      <c r="F257" s="187"/>
      <c r="G257" s="187" t="s">
        <v>51</v>
      </c>
      <c r="H257" s="187"/>
      <c r="I257" s="187"/>
      <c r="J257" s="187" t="s">
        <v>51</v>
      </c>
      <c r="K257" s="187" t="s">
        <v>51</v>
      </c>
      <c r="L257" s="187" t="s">
        <v>51</v>
      </c>
      <c r="M257" s="107" t="s">
        <v>51</v>
      </c>
      <c r="N257" s="190" t="s">
        <v>51</v>
      </c>
      <c r="O257" s="187" t="s">
        <v>51</v>
      </c>
      <c r="P257" s="110" t="s">
        <v>51</v>
      </c>
    </row>
    <row r="258" spans="1:16" ht="33" customHeight="1" x14ac:dyDescent="0.25">
      <c r="A258" s="189"/>
      <c r="B258" s="138" t="s">
        <v>287</v>
      </c>
      <c r="C258" s="138"/>
      <c r="D258" s="130" t="s">
        <v>207</v>
      </c>
      <c r="E258" s="74"/>
      <c r="F258" s="74"/>
      <c r="G258" s="74"/>
      <c r="H258" s="74"/>
      <c r="I258" s="74"/>
      <c r="J258" s="74"/>
      <c r="K258" s="74"/>
      <c r="L258" s="74"/>
      <c r="M258" s="75"/>
      <c r="N258" s="76"/>
      <c r="O258" s="74"/>
      <c r="P258" s="77"/>
    </row>
    <row r="259" spans="1:16" ht="18.600000000000001" customHeight="1" x14ac:dyDescent="0.25">
      <c r="A259" s="189"/>
      <c r="B259" s="178"/>
      <c r="C259" s="74" t="s">
        <v>185</v>
      </c>
      <c r="D259" s="130" t="s">
        <v>208</v>
      </c>
      <c r="E259" s="187" t="s">
        <v>51</v>
      </c>
      <c r="F259" s="187"/>
      <c r="G259" s="187" t="s">
        <v>51</v>
      </c>
      <c r="H259" s="187"/>
      <c r="I259" s="187"/>
      <c r="J259" s="187" t="s">
        <v>51</v>
      </c>
      <c r="K259" s="187" t="s">
        <v>51</v>
      </c>
      <c r="L259" s="187" t="s">
        <v>51</v>
      </c>
      <c r="M259" s="107" t="s">
        <v>51</v>
      </c>
      <c r="N259" s="190" t="s">
        <v>51</v>
      </c>
      <c r="O259" s="187" t="s">
        <v>51</v>
      </c>
      <c r="P259" s="110" t="s">
        <v>51</v>
      </c>
    </row>
    <row r="260" spans="1:16" ht="18.600000000000001" customHeight="1" x14ac:dyDescent="0.25">
      <c r="A260" s="189"/>
      <c r="B260" s="178"/>
      <c r="C260" s="74" t="s">
        <v>187</v>
      </c>
      <c r="D260" s="130" t="s">
        <v>209</v>
      </c>
      <c r="E260" s="187" t="s">
        <v>51</v>
      </c>
      <c r="F260" s="187"/>
      <c r="G260" s="187" t="s">
        <v>51</v>
      </c>
      <c r="H260" s="187"/>
      <c r="I260" s="187"/>
      <c r="J260" s="187" t="s">
        <v>51</v>
      </c>
      <c r="K260" s="187" t="s">
        <v>51</v>
      </c>
      <c r="L260" s="187" t="s">
        <v>51</v>
      </c>
      <c r="M260" s="107" t="s">
        <v>51</v>
      </c>
      <c r="N260" s="190" t="s">
        <v>51</v>
      </c>
      <c r="O260" s="187" t="s">
        <v>51</v>
      </c>
      <c r="P260" s="110" t="s">
        <v>51</v>
      </c>
    </row>
    <row r="261" spans="1:16" ht="18.600000000000001" customHeight="1" x14ac:dyDescent="0.25">
      <c r="A261" s="189"/>
      <c r="B261" s="178"/>
      <c r="C261" s="74" t="s">
        <v>189</v>
      </c>
      <c r="D261" s="130" t="s">
        <v>210</v>
      </c>
      <c r="E261" s="187" t="s">
        <v>51</v>
      </c>
      <c r="F261" s="187"/>
      <c r="G261" s="187" t="s">
        <v>51</v>
      </c>
      <c r="H261" s="187"/>
      <c r="I261" s="187"/>
      <c r="J261" s="187" t="s">
        <v>51</v>
      </c>
      <c r="K261" s="187" t="s">
        <v>51</v>
      </c>
      <c r="L261" s="187" t="s">
        <v>51</v>
      </c>
      <c r="M261" s="107" t="s">
        <v>51</v>
      </c>
      <c r="N261" s="190" t="s">
        <v>51</v>
      </c>
      <c r="O261" s="187" t="s">
        <v>51</v>
      </c>
      <c r="P261" s="110" t="s">
        <v>51</v>
      </c>
    </row>
    <row r="262" spans="1:16" ht="28.15" customHeight="1" x14ac:dyDescent="0.25">
      <c r="A262" s="189"/>
      <c r="B262" s="138" t="s">
        <v>288</v>
      </c>
      <c r="C262" s="138"/>
      <c r="D262" s="130" t="s">
        <v>212</v>
      </c>
      <c r="E262" s="74"/>
      <c r="F262" s="74"/>
      <c r="G262" s="74"/>
      <c r="H262" s="74"/>
      <c r="I262" s="74"/>
      <c r="J262" s="74"/>
      <c r="K262" s="74"/>
      <c r="L262" s="74"/>
      <c r="M262" s="75"/>
      <c r="N262" s="76"/>
      <c r="O262" s="74"/>
      <c r="P262" s="77"/>
    </row>
    <row r="263" spans="1:16" ht="18.600000000000001" customHeight="1" x14ac:dyDescent="0.25">
      <c r="A263" s="189"/>
      <c r="B263" s="178"/>
      <c r="C263" s="74" t="s">
        <v>185</v>
      </c>
      <c r="D263" s="130" t="s">
        <v>213</v>
      </c>
      <c r="E263" s="187" t="s">
        <v>51</v>
      </c>
      <c r="F263" s="187"/>
      <c r="G263" s="187" t="s">
        <v>51</v>
      </c>
      <c r="H263" s="187"/>
      <c r="I263" s="187"/>
      <c r="J263" s="187" t="s">
        <v>51</v>
      </c>
      <c r="K263" s="187" t="s">
        <v>51</v>
      </c>
      <c r="L263" s="187" t="s">
        <v>51</v>
      </c>
      <c r="M263" s="107" t="s">
        <v>51</v>
      </c>
      <c r="N263" s="190" t="s">
        <v>51</v>
      </c>
      <c r="O263" s="187" t="s">
        <v>51</v>
      </c>
      <c r="P263" s="110" t="s">
        <v>51</v>
      </c>
    </row>
    <row r="264" spans="1:16" ht="18.600000000000001" customHeight="1" x14ac:dyDescent="0.25">
      <c r="A264" s="189"/>
      <c r="B264" s="178"/>
      <c r="C264" s="74" t="s">
        <v>187</v>
      </c>
      <c r="D264" s="130" t="s">
        <v>214</v>
      </c>
      <c r="E264" s="187" t="s">
        <v>51</v>
      </c>
      <c r="F264" s="187"/>
      <c r="G264" s="187" t="s">
        <v>51</v>
      </c>
      <c r="H264" s="187"/>
      <c r="I264" s="187"/>
      <c r="J264" s="187" t="s">
        <v>51</v>
      </c>
      <c r="K264" s="187" t="s">
        <v>51</v>
      </c>
      <c r="L264" s="187" t="s">
        <v>51</v>
      </c>
      <c r="M264" s="107" t="s">
        <v>51</v>
      </c>
      <c r="N264" s="190" t="s">
        <v>51</v>
      </c>
      <c r="O264" s="187" t="s">
        <v>51</v>
      </c>
      <c r="P264" s="110" t="s">
        <v>51</v>
      </c>
    </row>
    <row r="265" spans="1:16" ht="18.600000000000001" customHeight="1" x14ac:dyDescent="0.25">
      <c r="A265" s="189"/>
      <c r="B265" s="178"/>
      <c r="C265" s="74" t="s">
        <v>189</v>
      </c>
      <c r="D265" s="130" t="s">
        <v>215</v>
      </c>
      <c r="E265" s="187" t="s">
        <v>51</v>
      </c>
      <c r="F265" s="187"/>
      <c r="G265" s="187" t="s">
        <v>51</v>
      </c>
      <c r="H265" s="187"/>
      <c r="I265" s="187"/>
      <c r="J265" s="187" t="s">
        <v>51</v>
      </c>
      <c r="K265" s="187" t="s">
        <v>51</v>
      </c>
      <c r="L265" s="187" t="s">
        <v>51</v>
      </c>
      <c r="M265" s="107" t="s">
        <v>51</v>
      </c>
      <c r="N265" s="190" t="s">
        <v>51</v>
      </c>
      <c r="O265" s="187" t="s">
        <v>51</v>
      </c>
      <c r="P265" s="110" t="s">
        <v>51</v>
      </c>
    </row>
    <row r="266" spans="1:16" ht="27.75" customHeight="1" x14ac:dyDescent="0.25">
      <c r="A266" s="189"/>
      <c r="B266" s="138" t="s">
        <v>289</v>
      </c>
      <c r="C266" s="138"/>
      <c r="D266" s="130" t="s">
        <v>217</v>
      </c>
      <c r="E266" s="74"/>
      <c r="F266" s="74"/>
      <c r="G266" s="74"/>
      <c r="H266" s="74"/>
      <c r="I266" s="74"/>
      <c r="J266" s="74"/>
      <c r="K266" s="74"/>
      <c r="L266" s="74"/>
      <c r="M266" s="75"/>
      <c r="N266" s="76"/>
      <c r="O266" s="74"/>
      <c r="P266" s="77"/>
    </row>
    <row r="267" spans="1:16" ht="18.600000000000001" customHeight="1" x14ac:dyDescent="0.25">
      <c r="A267" s="189"/>
      <c r="B267" s="178"/>
      <c r="C267" s="74" t="s">
        <v>185</v>
      </c>
      <c r="D267" s="130" t="s">
        <v>218</v>
      </c>
      <c r="E267" s="187" t="s">
        <v>51</v>
      </c>
      <c r="F267" s="187"/>
      <c r="G267" s="187" t="s">
        <v>51</v>
      </c>
      <c r="H267" s="187"/>
      <c r="I267" s="187"/>
      <c r="J267" s="187" t="s">
        <v>51</v>
      </c>
      <c r="K267" s="187" t="s">
        <v>51</v>
      </c>
      <c r="L267" s="187" t="s">
        <v>51</v>
      </c>
      <c r="M267" s="107" t="s">
        <v>51</v>
      </c>
      <c r="N267" s="190" t="s">
        <v>51</v>
      </c>
      <c r="O267" s="187" t="s">
        <v>51</v>
      </c>
      <c r="P267" s="110" t="s">
        <v>51</v>
      </c>
    </row>
    <row r="268" spans="1:16" ht="18.600000000000001" customHeight="1" x14ac:dyDescent="0.25">
      <c r="A268" s="189"/>
      <c r="B268" s="178"/>
      <c r="C268" s="74" t="s">
        <v>187</v>
      </c>
      <c r="D268" s="130" t="s">
        <v>219</v>
      </c>
      <c r="E268" s="187" t="s">
        <v>51</v>
      </c>
      <c r="F268" s="187"/>
      <c r="G268" s="187" t="s">
        <v>51</v>
      </c>
      <c r="H268" s="187"/>
      <c r="I268" s="187"/>
      <c r="J268" s="187" t="s">
        <v>51</v>
      </c>
      <c r="K268" s="187" t="s">
        <v>51</v>
      </c>
      <c r="L268" s="187" t="s">
        <v>51</v>
      </c>
      <c r="M268" s="107" t="s">
        <v>51</v>
      </c>
      <c r="N268" s="190" t="s">
        <v>51</v>
      </c>
      <c r="O268" s="187" t="s">
        <v>51</v>
      </c>
      <c r="P268" s="110" t="s">
        <v>51</v>
      </c>
    </row>
    <row r="269" spans="1:16" ht="18.600000000000001" customHeight="1" x14ac:dyDescent="0.25">
      <c r="A269" s="189"/>
      <c r="B269" s="178"/>
      <c r="C269" s="74" t="s">
        <v>189</v>
      </c>
      <c r="D269" s="130" t="s">
        <v>220</v>
      </c>
      <c r="E269" s="187" t="s">
        <v>51</v>
      </c>
      <c r="F269" s="187"/>
      <c r="G269" s="187" t="s">
        <v>51</v>
      </c>
      <c r="H269" s="187"/>
      <c r="I269" s="187"/>
      <c r="J269" s="187" t="s">
        <v>51</v>
      </c>
      <c r="K269" s="187" t="s">
        <v>51</v>
      </c>
      <c r="L269" s="187" t="s">
        <v>51</v>
      </c>
      <c r="M269" s="107" t="s">
        <v>51</v>
      </c>
      <c r="N269" s="190" t="s">
        <v>51</v>
      </c>
      <c r="O269" s="187" t="s">
        <v>51</v>
      </c>
      <c r="P269" s="110" t="s">
        <v>51</v>
      </c>
    </row>
    <row r="270" spans="1:16" ht="33.6" customHeight="1" x14ac:dyDescent="0.25">
      <c r="A270" s="189"/>
      <c r="B270" s="138" t="s">
        <v>290</v>
      </c>
      <c r="C270" s="138"/>
      <c r="D270" s="130" t="s">
        <v>222</v>
      </c>
      <c r="E270" s="188"/>
      <c r="F270" s="188"/>
      <c r="G270" s="188"/>
      <c r="H270" s="188"/>
      <c r="I270" s="188"/>
      <c r="J270" s="188"/>
      <c r="K270" s="188"/>
      <c r="L270" s="188"/>
      <c r="M270" s="75"/>
      <c r="N270" s="76"/>
      <c r="O270" s="74"/>
      <c r="P270" s="77"/>
    </row>
    <row r="271" spans="1:16" ht="18.600000000000001" customHeight="1" x14ac:dyDescent="0.25">
      <c r="A271" s="189"/>
      <c r="B271" s="178"/>
      <c r="C271" s="74" t="s">
        <v>185</v>
      </c>
      <c r="D271" s="130" t="s">
        <v>223</v>
      </c>
      <c r="E271" s="187" t="s">
        <v>51</v>
      </c>
      <c r="F271" s="187"/>
      <c r="G271" s="187" t="s">
        <v>51</v>
      </c>
      <c r="H271" s="187"/>
      <c r="I271" s="187"/>
      <c r="J271" s="187" t="s">
        <v>51</v>
      </c>
      <c r="K271" s="187" t="s">
        <v>51</v>
      </c>
      <c r="L271" s="187" t="s">
        <v>51</v>
      </c>
      <c r="M271" s="107" t="s">
        <v>51</v>
      </c>
      <c r="N271" s="190" t="s">
        <v>51</v>
      </c>
      <c r="O271" s="187" t="s">
        <v>51</v>
      </c>
      <c r="P271" s="110" t="s">
        <v>51</v>
      </c>
    </row>
    <row r="272" spans="1:16" ht="18.600000000000001" customHeight="1" x14ac:dyDescent="0.25">
      <c r="A272" s="189"/>
      <c r="B272" s="178"/>
      <c r="C272" s="74" t="s">
        <v>187</v>
      </c>
      <c r="D272" s="130" t="s">
        <v>224</v>
      </c>
      <c r="E272" s="187" t="s">
        <v>51</v>
      </c>
      <c r="F272" s="187"/>
      <c r="G272" s="187" t="s">
        <v>51</v>
      </c>
      <c r="H272" s="187"/>
      <c r="I272" s="187"/>
      <c r="J272" s="187" t="s">
        <v>51</v>
      </c>
      <c r="K272" s="187" t="s">
        <v>51</v>
      </c>
      <c r="L272" s="187" t="s">
        <v>51</v>
      </c>
      <c r="M272" s="107" t="s">
        <v>51</v>
      </c>
      <c r="N272" s="190" t="s">
        <v>51</v>
      </c>
      <c r="O272" s="187" t="s">
        <v>51</v>
      </c>
      <c r="P272" s="110" t="s">
        <v>51</v>
      </c>
    </row>
    <row r="273" spans="1:16" ht="18.600000000000001" customHeight="1" x14ac:dyDescent="0.25">
      <c r="A273" s="189"/>
      <c r="B273" s="178"/>
      <c r="C273" s="74" t="s">
        <v>189</v>
      </c>
      <c r="D273" s="130" t="s">
        <v>225</v>
      </c>
      <c r="E273" s="187" t="s">
        <v>51</v>
      </c>
      <c r="F273" s="187"/>
      <c r="G273" s="187" t="s">
        <v>51</v>
      </c>
      <c r="H273" s="187"/>
      <c r="I273" s="187"/>
      <c r="J273" s="187" t="s">
        <v>51</v>
      </c>
      <c r="K273" s="187" t="s">
        <v>51</v>
      </c>
      <c r="L273" s="187" t="s">
        <v>51</v>
      </c>
      <c r="M273" s="107" t="s">
        <v>51</v>
      </c>
      <c r="N273" s="190" t="s">
        <v>51</v>
      </c>
      <c r="O273" s="187" t="s">
        <v>51</v>
      </c>
      <c r="P273" s="110" t="s">
        <v>51</v>
      </c>
    </row>
    <row r="274" spans="1:16" ht="30" customHeight="1" x14ac:dyDescent="0.25">
      <c r="A274" s="189"/>
      <c r="B274" s="138" t="s">
        <v>291</v>
      </c>
      <c r="C274" s="138"/>
      <c r="D274" s="130" t="s">
        <v>227</v>
      </c>
      <c r="E274" s="188"/>
      <c r="F274" s="188"/>
      <c r="G274" s="188"/>
      <c r="H274" s="188"/>
      <c r="I274" s="188"/>
      <c r="J274" s="188"/>
      <c r="K274" s="188"/>
      <c r="L274" s="188"/>
      <c r="M274" s="75"/>
      <c r="N274" s="76"/>
      <c r="O274" s="74"/>
      <c r="P274" s="77"/>
    </row>
    <row r="275" spans="1:16" ht="18.600000000000001" customHeight="1" x14ac:dyDescent="0.25">
      <c r="A275" s="189"/>
      <c r="B275" s="178"/>
      <c r="C275" s="74" t="s">
        <v>185</v>
      </c>
      <c r="D275" s="130" t="s">
        <v>228</v>
      </c>
      <c r="E275" s="187" t="s">
        <v>51</v>
      </c>
      <c r="F275" s="187"/>
      <c r="G275" s="187" t="s">
        <v>51</v>
      </c>
      <c r="H275" s="187"/>
      <c r="I275" s="187"/>
      <c r="J275" s="187" t="s">
        <v>51</v>
      </c>
      <c r="K275" s="187" t="s">
        <v>51</v>
      </c>
      <c r="L275" s="187" t="s">
        <v>51</v>
      </c>
      <c r="M275" s="107" t="s">
        <v>51</v>
      </c>
      <c r="N275" s="190" t="s">
        <v>51</v>
      </c>
      <c r="O275" s="187" t="s">
        <v>51</v>
      </c>
      <c r="P275" s="110" t="s">
        <v>51</v>
      </c>
    </row>
    <row r="276" spans="1:16" ht="18.600000000000001" customHeight="1" x14ac:dyDescent="0.25">
      <c r="A276" s="189"/>
      <c r="B276" s="178"/>
      <c r="C276" s="74" t="s">
        <v>187</v>
      </c>
      <c r="D276" s="130" t="s">
        <v>229</v>
      </c>
      <c r="E276" s="187" t="s">
        <v>51</v>
      </c>
      <c r="F276" s="187"/>
      <c r="G276" s="187" t="s">
        <v>51</v>
      </c>
      <c r="H276" s="187"/>
      <c r="I276" s="187"/>
      <c r="J276" s="187" t="s">
        <v>51</v>
      </c>
      <c r="K276" s="187" t="s">
        <v>51</v>
      </c>
      <c r="L276" s="187" t="s">
        <v>51</v>
      </c>
      <c r="M276" s="107" t="s">
        <v>51</v>
      </c>
      <c r="N276" s="190" t="s">
        <v>51</v>
      </c>
      <c r="O276" s="187" t="s">
        <v>51</v>
      </c>
      <c r="P276" s="110" t="s">
        <v>51</v>
      </c>
    </row>
    <row r="277" spans="1:16" ht="18.600000000000001" customHeight="1" x14ac:dyDescent="0.25">
      <c r="A277" s="189"/>
      <c r="B277" s="178"/>
      <c r="C277" s="74" t="s">
        <v>189</v>
      </c>
      <c r="D277" s="130" t="s">
        <v>230</v>
      </c>
      <c r="E277" s="187" t="s">
        <v>51</v>
      </c>
      <c r="F277" s="187"/>
      <c r="G277" s="187" t="s">
        <v>51</v>
      </c>
      <c r="H277" s="187"/>
      <c r="I277" s="187"/>
      <c r="J277" s="187" t="s">
        <v>51</v>
      </c>
      <c r="K277" s="187" t="s">
        <v>51</v>
      </c>
      <c r="L277" s="187" t="s">
        <v>51</v>
      </c>
      <c r="M277" s="107" t="s">
        <v>51</v>
      </c>
      <c r="N277" s="190" t="s">
        <v>51</v>
      </c>
      <c r="O277" s="187" t="s">
        <v>51</v>
      </c>
      <c r="P277" s="110" t="s">
        <v>51</v>
      </c>
    </row>
    <row r="278" spans="1:16" ht="30" customHeight="1" x14ac:dyDescent="0.25">
      <c r="A278" s="189"/>
      <c r="B278" s="138" t="s">
        <v>231</v>
      </c>
      <c r="C278" s="138"/>
      <c r="D278" s="130" t="s">
        <v>232</v>
      </c>
      <c r="E278" s="188"/>
      <c r="F278" s="188"/>
      <c r="G278" s="188"/>
      <c r="H278" s="188"/>
      <c r="I278" s="188"/>
      <c r="J278" s="188"/>
      <c r="K278" s="188"/>
      <c r="L278" s="188"/>
      <c r="M278" s="75"/>
      <c r="N278" s="76"/>
      <c r="O278" s="74"/>
      <c r="P278" s="77"/>
    </row>
    <row r="279" spans="1:16" ht="18.600000000000001" customHeight="1" x14ac:dyDescent="0.25">
      <c r="A279" s="189"/>
      <c r="B279" s="178"/>
      <c r="C279" s="74" t="s">
        <v>185</v>
      </c>
      <c r="D279" s="130" t="s">
        <v>233</v>
      </c>
      <c r="E279" s="187" t="s">
        <v>51</v>
      </c>
      <c r="F279" s="187"/>
      <c r="G279" s="187" t="s">
        <v>51</v>
      </c>
      <c r="H279" s="187"/>
      <c r="I279" s="187"/>
      <c r="J279" s="187" t="s">
        <v>51</v>
      </c>
      <c r="K279" s="187" t="s">
        <v>51</v>
      </c>
      <c r="L279" s="187" t="s">
        <v>51</v>
      </c>
      <c r="M279" s="107" t="s">
        <v>51</v>
      </c>
      <c r="N279" s="190" t="s">
        <v>51</v>
      </c>
      <c r="O279" s="187" t="s">
        <v>51</v>
      </c>
      <c r="P279" s="110" t="s">
        <v>51</v>
      </c>
    </row>
    <row r="280" spans="1:16" ht="18.600000000000001" customHeight="1" x14ac:dyDescent="0.25">
      <c r="A280" s="189"/>
      <c r="B280" s="178"/>
      <c r="C280" s="74" t="s">
        <v>187</v>
      </c>
      <c r="D280" s="130" t="s">
        <v>234</v>
      </c>
      <c r="E280" s="187" t="s">
        <v>51</v>
      </c>
      <c r="F280" s="187"/>
      <c r="G280" s="187" t="s">
        <v>51</v>
      </c>
      <c r="H280" s="187"/>
      <c r="I280" s="187"/>
      <c r="J280" s="187" t="s">
        <v>51</v>
      </c>
      <c r="K280" s="187" t="s">
        <v>51</v>
      </c>
      <c r="L280" s="187" t="s">
        <v>51</v>
      </c>
      <c r="M280" s="107" t="s">
        <v>51</v>
      </c>
      <c r="N280" s="190" t="s">
        <v>51</v>
      </c>
      <c r="O280" s="187" t="s">
        <v>51</v>
      </c>
      <c r="P280" s="110" t="s">
        <v>51</v>
      </c>
    </row>
    <row r="281" spans="1:16" ht="18.600000000000001" customHeight="1" x14ac:dyDescent="0.25">
      <c r="A281" s="189"/>
      <c r="B281" s="178"/>
      <c r="C281" s="74" t="s">
        <v>235</v>
      </c>
      <c r="D281" s="130" t="s">
        <v>236</v>
      </c>
      <c r="E281" s="187" t="s">
        <v>51</v>
      </c>
      <c r="F281" s="187"/>
      <c r="G281" s="187" t="s">
        <v>51</v>
      </c>
      <c r="H281" s="187"/>
      <c r="I281" s="187"/>
      <c r="J281" s="187" t="s">
        <v>51</v>
      </c>
      <c r="K281" s="187" t="s">
        <v>51</v>
      </c>
      <c r="L281" s="187" t="s">
        <v>51</v>
      </c>
      <c r="M281" s="107" t="s">
        <v>51</v>
      </c>
      <c r="N281" s="190" t="s">
        <v>51</v>
      </c>
      <c r="O281" s="187" t="s">
        <v>51</v>
      </c>
      <c r="P281" s="110" t="s">
        <v>51</v>
      </c>
    </row>
    <row r="282" spans="1:16" s="106" customFormat="1" ht="29.25" customHeight="1" x14ac:dyDescent="0.2">
      <c r="A282" s="191"/>
      <c r="B282" s="192" t="s">
        <v>237</v>
      </c>
      <c r="C282" s="192"/>
      <c r="D282" s="176" t="s">
        <v>238</v>
      </c>
      <c r="E282" s="150"/>
      <c r="F282" s="150"/>
      <c r="G282" s="150"/>
      <c r="H282" s="150"/>
      <c r="I282" s="150"/>
      <c r="J282" s="237"/>
      <c r="K282" s="237"/>
      <c r="L282" s="237"/>
      <c r="M282" s="238"/>
      <c r="N282" s="104"/>
      <c r="O282" s="99"/>
      <c r="P282" s="105"/>
    </row>
    <row r="283" spans="1:16" ht="18.600000000000001" customHeight="1" x14ac:dyDescent="0.25">
      <c r="A283" s="189"/>
      <c r="B283" s="178"/>
      <c r="C283" s="74" t="s">
        <v>185</v>
      </c>
      <c r="D283" s="130" t="s">
        <v>239</v>
      </c>
      <c r="E283" s="187" t="s">
        <v>51</v>
      </c>
      <c r="F283" s="187"/>
      <c r="G283" s="187" t="s">
        <v>51</v>
      </c>
      <c r="H283" s="187"/>
      <c r="I283" s="187"/>
      <c r="J283" s="187" t="s">
        <v>51</v>
      </c>
      <c r="K283" s="187" t="s">
        <v>51</v>
      </c>
      <c r="L283" s="187" t="s">
        <v>51</v>
      </c>
      <c r="M283" s="107" t="s">
        <v>51</v>
      </c>
      <c r="N283" s="190" t="s">
        <v>51</v>
      </c>
      <c r="O283" s="187" t="s">
        <v>51</v>
      </c>
      <c r="P283" s="110" t="s">
        <v>51</v>
      </c>
    </row>
    <row r="284" spans="1:16" ht="18.600000000000001" customHeight="1" x14ac:dyDescent="0.25">
      <c r="A284" s="189"/>
      <c r="B284" s="178"/>
      <c r="C284" s="74" t="s">
        <v>187</v>
      </c>
      <c r="D284" s="130" t="s">
        <v>240</v>
      </c>
      <c r="E284" s="187" t="s">
        <v>51</v>
      </c>
      <c r="F284" s="187"/>
      <c r="G284" s="187" t="s">
        <v>51</v>
      </c>
      <c r="H284" s="187"/>
      <c r="I284" s="187"/>
      <c r="J284" s="187" t="s">
        <v>51</v>
      </c>
      <c r="K284" s="187" t="s">
        <v>51</v>
      </c>
      <c r="L284" s="187" t="s">
        <v>51</v>
      </c>
      <c r="M284" s="107" t="s">
        <v>51</v>
      </c>
      <c r="N284" s="190" t="s">
        <v>51</v>
      </c>
      <c r="O284" s="187" t="s">
        <v>51</v>
      </c>
      <c r="P284" s="110" t="s">
        <v>51</v>
      </c>
    </row>
    <row r="285" spans="1:16" ht="18.600000000000001" customHeight="1" x14ac:dyDescent="0.25">
      <c r="A285" s="189"/>
      <c r="B285" s="178"/>
      <c r="C285" s="74" t="s">
        <v>235</v>
      </c>
      <c r="D285" s="130" t="s">
        <v>241</v>
      </c>
      <c r="E285" s="187" t="s">
        <v>51</v>
      </c>
      <c r="F285" s="187"/>
      <c r="G285" s="187" t="s">
        <v>51</v>
      </c>
      <c r="H285" s="187"/>
      <c r="I285" s="187"/>
      <c r="J285" s="187" t="s">
        <v>51</v>
      </c>
      <c r="K285" s="187" t="s">
        <v>51</v>
      </c>
      <c r="L285" s="187" t="s">
        <v>51</v>
      </c>
      <c r="M285" s="107" t="s">
        <v>51</v>
      </c>
      <c r="N285" s="190" t="s">
        <v>51</v>
      </c>
      <c r="O285" s="187" t="s">
        <v>51</v>
      </c>
      <c r="P285" s="110" t="s">
        <v>51</v>
      </c>
    </row>
    <row r="286" spans="1:16" ht="43.5" customHeight="1" x14ac:dyDescent="0.25">
      <c r="A286" s="189"/>
      <c r="B286" s="197" t="s">
        <v>292</v>
      </c>
      <c r="C286" s="197"/>
      <c r="D286" s="130" t="s">
        <v>243</v>
      </c>
      <c r="E286" s="239"/>
      <c r="F286" s="239"/>
      <c r="G286" s="239"/>
      <c r="H286" s="239"/>
      <c r="I286" s="239"/>
      <c r="J286" s="239"/>
      <c r="K286" s="239"/>
      <c r="L286" s="239"/>
      <c r="M286" s="240"/>
      <c r="N286" s="76"/>
      <c r="O286" s="74"/>
      <c r="P286" s="77"/>
    </row>
    <row r="287" spans="1:16" ht="18.600000000000001" customHeight="1" x14ac:dyDescent="0.25">
      <c r="A287" s="189"/>
      <c r="B287" s="199"/>
      <c r="C287" s="74" t="s">
        <v>185</v>
      </c>
      <c r="D287" s="130" t="s">
        <v>244</v>
      </c>
      <c r="E287" s="239" t="s">
        <v>51</v>
      </c>
      <c r="F287" s="239"/>
      <c r="G287" s="239" t="s">
        <v>51</v>
      </c>
      <c r="H287" s="239"/>
      <c r="I287" s="239"/>
      <c r="J287" s="239" t="s">
        <v>51</v>
      </c>
      <c r="K287" s="239" t="s">
        <v>51</v>
      </c>
      <c r="L287" s="239" t="s">
        <v>51</v>
      </c>
      <c r="M287" s="240" t="s">
        <v>51</v>
      </c>
      <c r="N287" s="241" t="s">
        <v>51</v>
      </c>
      <c r="O287" s="239" t="s">
        <v>51</v>
      </c>
      <c r="P287" s="242" t="s">
        <v>51</v>
      </c>
    </row>
    <row r="288" spans="1:16" ht="18.600000000000001" customHeight="1" x14ac:dyDescent="0.25">
      <c r="A288" s="243"/>
      <c r="B288" s="244"/>
      <c r="C288" s="245" t="s">
        <v>187</v>
      </c>
      <c r="D288" s="246" t="s">
        <v>245</v>
      </c>
      <c r="E288" s="247" t="s">
        <v>51</v>
      </c>
      <c r="F288" s="247"/>
      <c r="G288" s="247" t="s">
        <v>51</v>
      </c>
      <c r="H288" s="247"/>
      <c r="I288" s="247"/>
      <c r="J288" s="247" t="s">
        <v>51</v>
      </c>
      <c r="K288" s="247" t="s">
        <v>51</v>
      </c>
      <c r="L288" s="247" t="s">
        <v>51</v>
      </c>
      <c r="M288" s="248" t="s">
        <v>51</v>
      </c>
      <c r="N288" s="249" t="s">
        <v>51</v>
      </c>
      <c r="O288" s="247" t="s">
        <v>51</v>
      </c>
      <c r="P288" s="250" t="s">
        <v>51</v>
      </c>
    </row>
    <row r="289" spans="1:16" ht="30" customHeight="1" x14ac:dyDescent="0.2">
      <c r="A289" s="201"/>
      <c r="B289" s="202" t="s">
        <v>246</v>
      </c>
      <c r="C289" s="203"/>
      <c r="D289" s="176" t="s">
        <v>247</v>
      </c>
      <c r="E289" s="150"/>
      <c r="F289" s="150"/>
      <c r="G289" s="150"/>
      <c r="H289" s="150"/>
      <c r="I289" s="150"/>
      <c r="J289" s="150"/>
      <c r="K289" s="150"/>
      <c r="L289" s="150"/>
      <c r="M289" s="151"/>
      <c r="N289" s="76"/>
      <c r="O289" s="74"/>
      <c r="P289" s="77"/>
    </row>
    <row r="290" spans="1:16" ht="18.600000000000001" customHeight="1" x14ac:dyDescent="0.2">
      <c r="A290" s="201"/>
      <c r="B290" s="204"/>
      <c r="C290" s="112" t="s">
        <v>185</v>
      </c>
      <c r="D290" s="176" t="s">
        <v>248</v>
      </c>
      <c r="E290" s="150" t="s">
        <v>51</v>
      </c>
      <c r="F290" s="150"/>
      <c r="G290" s="150" t="s">
        <v>51</v>
      </c>
      <c r="H290" s="150"/>
      <c r="I290" s="150"/>
      <c r="J290" s="150" t="s">
        <v>51</v>
      </c>
      <c r="K290" s="150" t="s">
        <v>51</v>
      </c>
      <c r="L290" s="150" t="s">
        <v>51</v>
      </c>
      <c r="M290" s="151" t="s">
        <v>51</v>
      </c>
      <c r="N290" s="158" t="s">
        <v>51</v>
      </c>
      <c r="O290" s="150" t="s">
        <v>51</v>
      </c>
      <c r="P290" s="165" t="s">
        <v>51</v>
      </c>
    </row>
    <row r="291" spans="1:16" ht="18.600000000000001" customHeight="1" x14ac:dyDescent="0.2">
      <c r="A291" s="201"/>
      <c r="B291" s="204"/>
      <c r="C291" s="112" t="s">
        <v>187</v>
      </c>
      <c r="D291" s="176" t="s">
        <v>249</v>
      </c>
      <c r="E291" s="150" t="s">
        <v>51</v>
      </c>
      <c r="F291" s="150"/>
      <c r="G291" s="150" t="s">
        <v>51</v>
      </c>
      <c r="H291" s="150"/>
      <c r="I291" s="150"/>
      <c r="J291" s="150" t="s">
        <v>51</v>
      </c>
      <c r="K291" s="150" t="s">
        <v>51</v>
      </c>
      <c r="L291" s="150" t="s">
        <v>51</v>
      </c>
      <c r="M291" s="151" t="s">
        <v>51</v>
      </c>
      <c r="N291" s="158" t="s">
        <v>51</v>
      </c>
      <c r="O291" s="150" t="s">
        <v>51</v>
      </c>
      <c r="P291" s="165" t="s">
        <v>51</v>
      </c>
    </row>
    <row r="292" spans="1:16" ht="18.600000000000001" customHeight="1" x14ac:dyDescent="0.2">
      <c r="A292" s="201"/>
      <c r="B292" s="204"/>
      <c r="C292" s="112" t="s">
        <v>250</v>
      </c>
      <c r="D292" s="176" t="s">
        <v>251</v>
      </c>
      <c r="E292" s="150" t="s">
        <v>51</v>
      </c>
      <c r="F292" s="150"/>
      <c r="G292" s="150" t="s">
        <v>51</v>
      </c>
      <c r="H292" s="150"/>
      <c r="I292" s="150"/>
      <c r="J292" s="150" t="s">
        <v>51</v>
      </c>
      <c r="K292" s="150" t="s">
        <v>51</v>
      </c>
      <c r="L292" s="150" t="s">
        <v>51</v>
      </c>
      <c r="M292" s="151" t="s">
        <v>51</v>
      </c>
      <c r="N292" s="158" t="s">
        <v>51</v>
      </c>
      <c r="O292" s="150" t="s">
        <v>51</v>
      </c>
      <c r="P292" s="165" t="s">
        <v>51</v>
      </c>
    </row>
    <row r="293" spans="1:16" ht="29.25" customHeight="1" x14ac:dyDescent="0.2">
      <c r="A293" s="201"/>
      <c r="B293" s="202" t="s">
        <v>252</v>
      </c>
      <c r="C293" s="203"/>
      <c r="D293" s="176" t="s">
        <v>253</v>
      </c>
      <c r="E293" s="150"/>
      <c r="F293" s="150"/>
      <c r="G293" s="150"/>
      <c r="H293" s="150"/>
      <c r="I293" s="150"/>
      <c r="J293" s="150"/>
      <c r="K293" s="150"/>
      <c r="L293" s="150"/>
      <c r="M293" s="151"/>
      <c r="N293" s="76"/>
      <c r="O293" s="74"/>
      <c r="P293" s="77"/>
    </row>
    <row r="294" spans="1:16" ht="18.600000000000001" customHeight="1" x14ac:dyDescent="0.2">
      <c r="A294" s="201"/>
      <c r="B294" s="204"/>
      <c r="C294" s="112" t="s">
        <v>185</v>
      </c>
      <c r="D294" s="176" t="s">
        <v>254</v>
      </c>
      <c r="E294" s="150" t="s">
        <v>51</v>
      </c>
      <c r="F294" s="150"/>
      <c r="G294" s="150" t="s">
        <v>51</v>
      </c>
      <c r="H294" s="150"/>
      <c r="I294" s="150"/>
      <c r="J294" s="150" t="s">
        <v>51</v>
      </c>
      <c r="K294" s="150" t="s">
        <v>51</v>
      </c>
      <c r="L294" s="150" t="s">
        <v>51</v>
      </c>
      <c r="M294" s="151" t="s">
        <v>51</v>
      </c>
      <c r="N294" s="158" t="s">
        <v>51</v>
      </c>
      <c r="O294" s="150" t="s">
        <v>51</v>
      </c>
      <c r="P294" s="165" t="s">
        <v>51</v>
      </c>
    </row>
    <row r="295" spans="1:16" ht="18.600000000000001" customHeight="1" x14ac:dyDescent="0.2">
      <c r="A295" s="201"/>
      <c r="B295" s="204"/>
      <c r="C295" s="112" t="s">
        <v>187</v>
      </c>
      <c r="D295" s="176" t="s">
        <v>255</v>
      </c>
      <c r="E295" s="150" t="s">
        <v>51</v>
      </c>
      <c r="F295" s="150"/>
      <c r="G295" s="150" t="s">
        <v>51</v>
      </c>
      <c r="H295" s="150"/>
      <c r="I295" s="150"/>
      <c r="J295" s="150" t="s">
        <v>51</v>
      </c>
      <c r="K295" s="150" t="s">
        <v>51</v>
      </c>
      <c r="L295" s="150" t="s">
        <v>51</v>
      </c>
      <c r="M295" s="151" t="s">
        <v>51</v>
      </c>
      <c r="N295" s="158" t="s">
        <v>51</v>
      </c>
      <c r="O295" s="150" t="s">
        <v>51</v>
      </c>
      <c r="P295" s="165" t="s">
        <v>51</v>
      </c>
    </row>
    <row r="296" spans="1:16" ht="18.600000000000001" customHeight="1" thickBot="1" x14ac:dyDescent="0.25">
      <c r="A296" s="251"/>
      <c r="B296" s="252"/>
      <c r="C296" s="253" t="s">
        <v>250</v>
      </c>
      <c r="D296" s="254" t="s">
        <v>256</v>
      </c>
      <c r="E296" s="255" t="s">
        <v>51</v>
      </c>
      <c r="F296" s="255"/>
      <c r="G296" s="255" t="s">
        <v>51</v>
      </c>
      <c r="H296" s="255"/>
      <c r="I296" s="255"/>
      <c r="J296" s="255" t="s">
        <v>51</v>
      </c>
      <c r="K296" s="255" t="s">
        <v>51</v>
      </c>
      <c r="L296" s="255" t="s">
        <v>51</v>
      </c>
      <c r="M296" s="256" t="s">
        <v>51</v>
      </c>
      <c r="N296" s="257" t="s">
        <v>51</v>
      </c>
      <c r="O296" s="255" t="s">
        <v>51</v>
      </c>
      <c r="P296" s="258" t="s">
        <v>51</v>
      </c>
    </row>
    <row r="297" spans="1:16" ht="29.25" customHeight="1" x14ac:dyDescent="0.2">
      <c r="A297" s="259"/>
      <c r="B297" s="260"/>
      <c r="C297" s="261" t="s">
        <v>257</v>
      </c>
      <c r="D297" s="262" t="s">
        <v>258</v>
      </c>
      <c r="E297" s="263">
        <f>SUM(J297:M297)</f>
        <v>0</v>
      </c>
      <c r="F297" s="264"/>
      <c r="G297" s="264"/>
      <c r="H297" s="264"/>
      <c r="I297" s="264"/>
      <c r="J297" s="264">
        <v>0</v>
      </c>
      <c r="K297" s="264"/>
      <c r="L297" s="264"/>
      <c r="M297" s="265"/>
      <c r="N297" s="266"/>
      <c r="O297" s="267"/>
      <c r="P297" s="268"/>
    </row>
    <row r="298" spans="1:16" ht="42" customHeight="1" thickBot="1" x14ac:dyDescent="0.25">
      <c r="A298" s="269"/>
      <c r="B298" s="270"/>
      <c r="C298" s="271" t="s">
        <v>259</v>
      </c>
      <c r="D298" s="254" t="s">
        <v>260</v>
      </c>
      <c r="E298" s="272">
        <f>SUM(J298:M298)</f>
        <v>0</v>
      </c>
      <c r="F298" s="255"/>
      <c r="G298" s="255"/>
      <c r="H298" s="255"/>
      <c r="I298" s="255"/>
      <c r="J298" s="255">
        <v>0</v>
      </c>
      <c r="K298" s="255"/>
      <c r="L298" s="255"/>
      <c r="M298" s="256"/>
      <c r="N298" s="273"/>
      <c r="O298" s="274"/>
      <c r="P298" s="275"/>
    </row>
    <row r="299" spans="1:16" ht="18.600000000000001" customHeight="1" x14ac:dyDescent="0.2">
      <c r="A299" s="276"/>
      <c r="B299" s="277"/>
      <c r="C299" s="278"/>
      <c r="D299" s="279"/>
      <c r="E299" s="280"/>
      <c r="F299" s="280"/>
      <c r="G299" s="280"/>
      <c r="H299" s="280"/>
      <c r="I299" s="280"/>
      <c r="J299" s="280"/>
      <c r="K299" s="280"/>
      <c r="L299" s="280"/>
      <c r="M299" s="280"/>
      <c r="N299" s="280"/>
      <c r="O299" s="280"/>
      <c r="P299" s="280"/>
    </row>
    <row r="300" spans="1:16" x14ac:dyDescent="0.2">
      <c r="A300" s="281"/>
      <c r="B300" s="282" t="s">
        <v>293</v>
      </c>
      <c r="C300" s="282" t="s">
        <v>294</v>
      </c>
      <c r="D300" s="283"/>
      <c r="E300" s="284"/>
      <c r="F300" s="284"/>
      <c r="G300" s="284"/>
      <c r="H300" s="284"/>
      <c r="I300" s="284"/>
      <c r="J300" s="284"/>
      <c r="K300" s="284"/>
      <c r="L300" s="5"/>
    </row>
    <row r="301" spans="1:16" x14ac:dyDescent="0.2">
      <c r="A301" s="5"/>
      <c r="B301" s="5"/>
      <c r="C301" s="285"/>
      <c r="D301" s="286"/>
      <c r="E301" s="5"/>
      <c r="F301" s="5"/>
      <c r="G301" s="5"/>
      <c r="H301" s="5"/>
      <c r="I301" s="5"/>
      <c r="J301" s="287"/>
      <c r="K301" s="5"/>
      <c r="L301" s="5"/>
    </row>
    <row r="302" spans="1:16" x14ac:dyDescent="0.2">
      <c r="A302" s="5"/>
      <c r="B302" s="5"/>
      <c r="C302" s="288" t="s">
        <v>295</v>
      </c>
      <c r="D302" s="289"/>
      <c r="E302" s="5"/>
      <c r="F302" s="5"/>
      <c r="G302" s="5"/>
      <c r="H302" s="5"/>
      <c r="I302" s="5"/>
      <c r="J302" s="10"/>
      <c r="K302" s="288" t="s">
        <v>296</v>
      </c>
    </row>
    <row r="303" spans="1:16" x14ac:dyDescent="0.2">
      <c r="C303" s="290" t="s">
        <v>297</v>
      </c>
      <c r="J303" s="10"/>
      <c r="K303" s="290" t="s">
        <v>298</v>
      </c>
    </row>
    <row r="304" spans="1:16" x14ac:dyDescent="0.2">
      <c r="C304" s="288"/>
    </row>
    <row r="305" spans="3:3" x14ac:dyDescent="0.2">
      <c r="C305" s="288"/>
    </row>
    <row r="306" spans="3:3" x14ac:dyDescent="0.2">
      <c r="C306" s="288"/>
    </row>
    <row r="307" spans="3:3" x14ac:dyDescent="0.2">
      <c r="C307" s="288"/>
    </row>
  </sheetData>
  <mergeCells count="94">
    <mergeCell ref="B274:C274"/>
    <mergeCell ref="B278:C278"/>
    <mergeCell ref="B282:C282"/>
    <mergeCell ref="B286:C286"/>
    <mergeCell ref="B289:C289"/>
    <mergeCell ref="B293:C293"/>
    <mergeCell ref="B250:C250"/>
    <mergeCell ref="B254:C254"/>
    <mergeCell ref="B258:C258"/>
    <mergeCell ref="B262:C262"/>
    <mergeCell ref="B266:C266"/>
    <mergeCell ref="B270:C270"/>
    <mergeCell ref="B232:C232"/>
    <mergeCell ref="B236:C236"/>
    <mergeCell ref="B240:C240"/>
    <mergeCell ref="A241:C241"/>
    <mergeCell ref="B242:C242"/>
    <mergeCell ref="B246:C246"/>
    <mergeCell ref="B224:C224"/>
    <mergeCell ref="A226:C226"/>
    <mergeCell ref="B228:C228"/>
    <mergeCell ref="B229:C229"/>
    <mergeCell ref="A230:C230"/>
    <mergeCell ref="B231:C231"/>
    <mergeCell ref="B204:C204"/>
    <mergeCell ref="A205:C205"/>
    <mergeCell ref="B207:C207"/>
    <mergeCell ref="B208:C208"/>
    <mergeCell ref="A210:C210"/>
    <mergeCell ref="A221:C221"/>
    <mergeCell ref="B181:C181"/>
    <mergeCell ref="B182:C182"/>
    <mergeCell ref="B183:C183"/>
    <mergeCell ref="A192:C192"/>
    <mergeCell ref="B194:C194"/>
    <mergeCell ref="A201:C201"/>
    <mergeCell ref="A171:C171"/>
    <mergeCell ref="B174:C174"/>
    <mergeCell ref="B177:C177"/>
    <mergeCell ref="B178:C178"/>
    <mergeCell ref="B179:C179"/>
    <mergeCell ref="B180:C180"/>
    <mergeCell ref="B133:C133"/>
    <mergeCell ref="B137:C137"/>
    <mergeCell ref="B140:C140"/>
    <mergeCell ref="B144:C144"/>
    <mergeCell ref="A151:C151"/>
    <mergeCell ref="A170:C170"/>
    <mergeCell ref="B109:C109"/>
    <mergeCell ref="B113:C113"/>
    <mergeCell ref="B117:C117"/>
    <mergeCell ref="B121:C121"/>
    <mergeCell ref="B125:C125"/>
    <mergeCell ref="B129:C129"/>
    <mergeCell ref="B86:C86"/>
    <mergeCell ref="A92:C92"/>
    <mergeCell ref="B93:C93"/>
    <mergeCell ref="B97:C97"/>
    <mergeCell ref="B101:C101"/>
    <mergeCell ref="B105:C105"/>
    <mergeCell ref="B76:C76"/>
    <mergeCell ref="A77:C77"/>
    <mergeCell ref="B79:C79"/>
    <mergeCell ref="B80:C80"/>
    <mergeCell ref="B81:C81"/>
    <mergeCell ref="B82:C82"/>
    <mergeCell ref="A65:C65"/>
    <mergeCell ref="B69:C69"/>
    <mergeCell ref="A71:C71"/>
    <mergeCell ref="A72:C72"/>
    <mergeCell ref="B74:C74"/>
    <mergeCell ref="B75:C75"/>
    <mergeCell ref="B43:C43"/>
    <mergeCell ref="B44:C44"/>
    <mergeCell ref="B45:C45"/>
    <mergeCell ref="B46:C46"/>
    <mergeCell ref="A55:C55"/>
    <mergeCell ref="B57:C57"/>
    <mergeCell ref="A33:C33"/>
    <mergeCell ref="A34:C34"/>
    <mergeCell ref="B37:C37"/>
    <mergeCell ref="B40:C40"/>
    <mergeCell ref="B41:C41"/>
    <mergeCell ref="B42:C42"/>
    <mergeCell ref="A7:K7"/>
    <mergeCell ref="A8:K8"/>
    <mergeCell ref="A11:C13"/>
    <mergeCell ref="D11:D13"/>
    <mergeCell ref="E11:M11"/>
    <mergeCell ref="N11:P11"/>
    <mergeCell ref="J12:M12"/>
    <mergeCell ref="N12:N13"/>
    <mergeCell ref="O12:O13"/>
    <mergeCell ref="P12:P13"/>
  </mergeCells>
  <printOptions horizontalCentered="1"/>
  <pageMargins left="0.31458333333333333" right="0.31458333333333333" top="0.59027777777777779" bottom="0.39305555555555555" header="0.31458333333333333" footer="0.25"/>
  <pageSetup paperSize="9" scale="85" firstPageNumber="4294963191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VENIT INITIAL 2026</vt:lpstr>
      <vt:lpstr>'VENIT INITIAL 2026'!Print_Area</vt:lpstr>
      <vt:lpstr>'VENIT INITIAL 2026'!Print_Titles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 Prisecariu</dc:creator>
  <cp:lastModifiedBy>Iulia Prisecariu</cp:lastModifiedBy>
  <dcterms:created xsi:type="dcterms:W3CDTF">2026-06-09T05:47:02Z</dcterms:created>
  <dcterms:modified xsi:type="dcterms:W3CDTF">2026-06-09T05:47:36Z</dcterms:modified>
</cp:coreProperties>
</file>